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2020 йил барча ишлар\!Солиқ хисоботлари\! 2020 Фойда ҳисобот шакллари\! НИЦга 2020\Дивиденд\31012020\"/>
    </mc:Choice>
  </mc:AlternateContent>
  <xr:revisionPtr revIDLastSave="0" documentId="13_ncr:1_{E0A4725E-1E6E-412F-B611-ECD86A4CFDE4}" xr6:coauthVersionLast="37" xr6:coauthVersionMax="37" xr10:uidLastSave="{00000000-0000-0000-0000-000000000000}"/>
  <bookViews>
    <workbookView xWindow="480" yWindow="405" windowWidth="19440" windowHeight="10260" xr2:uid="{00000000-000D-0000-FFFF-FFFF00000000}"/>
  </bookViews>
  <sheets>
    <sheet name="list01" sheetId="4" r:id="rId1"/>
    <sheet name="list02" sheetId="5" r:id="rId2"/>
    <sheet name="list03" sheetId="6" r:id="rId3"/>
    <sheet name="list04" sheetId="7" r:id="rId4"/>
  </sheets>
  <calcPr calcId="179021"/>
</workbook>
</file>

<file path=xl/calcChain.xml><?xml version="1.0" encoding="utf-8"?>
<calcChain xmlns="http://schemas.openxmlformats.org/spreadsheetml/2006/main">
  <c r="H6" i="7" l="1"/>
  <c r="F6" i="7"/>
  <c r="G6" i="6"/>
  <c r="I6" i="6"/>
  <c r="I6" i="5"/>
  <c r="G6" i="5"/>
  <c r="H13" i="7"/>
  <c r="H12" i="7" s="1"/>
  <c r="I12" i="7" l="1"/>
  <c r="D9" i="5" l="1"/>
  <c r="E9" i="5" s="1"/>
  <c r="F9" i="5" s="1"/>
  <c r="G9" i="5" s="1"/>
  <c r="H9" i="5" s="1"/>
  <c r="I9" i="5" s="1"/>
  <c r="J9" i="5" s="1"/>
  <c r="K9" i="5" s="1"/>
  <c r="L9" i="5" s="1"/>
  <c r="M9" i="5" s="1"/>
  <c r="L13" i="6"/>
  <c r="L12" i="6" s="1"/>
  <c r="K13" i="6"/>
  <c r="K12" i="6" s="1"/>
  <c r="J13" i="6"/>
  <c r="I13" i="6"/>
  <c r="H13" i="6"/>
  <c r="H12" i="6"/>
  <c r="M54" i="4"/>
  <c r="N54" i="4"/>
  <c r="N35" i="4"/>
  <c r="H13" i="5"/>
  <c r="H12" i="5" s="1"/>
  <c r="J12" i="6" l="1"/>
  <c r="N29" i="4" l="1"/>
  <c r="M29" i="4"/>
  <c r="L13" i="5" l="1"/>
  <c r="L12" i="5" s="1"/>
  <c r="N60" i="4"/>
  <c r="M60" i="4"/>
  <c r="N48" i="4"/>
  <c r="M48" i="4"/>
  <c r="N44" i="4"/>
  <c r="M44" i="4"/>
  <c r="N41" i="4"/>
  <c r="N25" i="4"/>
  <c r="M25" i="4"/>
  <c r="M35" i="4" l="1"/>
  <c r="J13" i="5" s="1"/>
  <c r="J12" i="5" s="1"/>
  <c r="M41" i="4"/>
  <c r="K13" i="5" s="1"/>
  <c r="K12" i="5" s="1"/>
  <c r="I13" i="5"/>
  <c r="I12" i="5" s="1"/>
  <c r="I12" i="6"/>
  <c r="O53" i="4"/>
  <c r="O50" i="4"/>
  <c r="O49" i="4"/>
  <c r="O33" i="4"/>
  <c r="O32" i="4"/>
  <c r="O31" i="4"/>
  <c r="O30" i="4"/>
</calcChain>
</file>

<file path=xl/sharedStrings.xml><?xml version="1.0" encoding="utf-8"?>
<sst xmlns="http://schemas.openxmlformats.org/spreadsheetml/2006/main" count="192" uniqueCount="134">
  <si>
    <t>010</t>
  </si>
  <si>
    <t>020</t>
  </si>
  <si>
    <t>021</t>
  </si>
  <si>
    <t>022</t>
  </si>
  <si>
    <t>030</t>
  </si>
  <si>
    <t>040</t>
  </si>
  <si>
    <t>050</t>
  </si>
  <si>
    <t>060</t>
  </si>
  <si>
    <t>070</t>
  </si>
  <si>
    <t>080</t>
  </si>
  <si>
    <t>090</t>
  </si>
  <si>
    <t>091</t>
  </si>
  <si>
    <t>092</t>
  </si>
  <si>
    <t>100</t>
  </si>
  <si>
    <t>110</t>
  </si>
  <si>
    <t>120</t>
  </si>
  <si>
    <t>Х</t>
  </si>
  <si>
    <t>lc=R67C27</t>
  </si>
  <si>
    <t>Солиқ агентлари томонидан тўлов манбаида ушлаб қолинадиган дивидендлар ва фоизлар кўринишида тўланадиган даромадлардан олинадиган солиқ ҲИСОБ-КИТОБИ</t>
  </si>
  <si>
    <t>СТИР</t>
  </si>
  <si>
    <t>Ҳужжат тури:</t>
  </si>
  <si>
    <t>Ҳисобот даври</t>
  </si>
  <si>
    <t>Солиқ даври</t>
  </si>
  <si>
    <t>Солиқ тўловчининг тўлиқ номи</t>
  </si>
  <si>
    <t>Солиқ тўловчининг жойлашган манзили</t>
  </si>
  <si>
    <t>Почта манзили</t>
  </si>
  <si>
    <t xml:space="preserve">Ҳисоб-китобни тақдим этиш муддати (кун/ой/йил) </t>
  </si>
  <si>
    <t>га тақдим этилади</t>
  </si>
  <si>
    <t>(cолиқ бўйича ҳисобга олиш жойидаги давлат солиқ хизмати органи)</t>
  </si>
  <si>
    <t>Ўлчов бирлиги</t>
  </si>
  <si>
    <t>сўм</t>
  </si>
  <si>
    <r>
      <t xml:space="preserve">Кўрсаткичлар
</t>
    </r>
    <r>
      <rPr>
        <sz val="10"/>
        <rFont val="Arial"/>
        <family val="2"/>
        <charset val="204"/>
      </rPr>
      <t>(ўсиб борувчи тартибда тўлдирилади)</t>
    </r>
  </si>
  <si>
    <t>Сатр коди</t>
  </si>
  <si>
    <t>Дивидендлар</t>
  </si>
  <si>
    <t>Фоизлар</t>
  </si>
  <si>
    <t>I. Юридик шахсларнинг дивиденд ва фоиз тарзидаги даромадлари</t>
  </si>
  <si>
    <t>Ҳисобот (солиқ) даврида ҳисобланган дивидендлар ва фоизлар – жами</t>
  </si>
  <si>
    <t>II. Жисмоний шахсларнинг дивиденд ва фоиз тарзидаги даромадлари</t>
  </si>
  <si>
    <t>Ҳисобот (солиқ) даврида жисмоний шахсларга ҳисобланган дивидендлар ва фоизлар – жами</t>
  </si>
  <si>
    <t>Ушбу ҳисоб-китобда кўрсатилган маълумотларнинг тўлиқлиги ва ишончлилигини тасдиқлайман:</t>
  </si>
  <si>
    <t>Раҳбар</t>
  </si>
  <si>
    <t>Ф. И. Ш.</t>
  </si>
  <si>
    <t>Имзо</t>
  </si>
  <si>
    <t>Тақдим этилган сана</t>
  </si>
  <si>
    <t>(кк/оо/йй)</t>
  </si>
  <si>
    <t>Бош бухгалтер</t>
  </si>
  <si>
    <t>Ф.И.Ш.</t>
  </si>
  <si>
    <t>Солиқ солиш базаси – ҳисобот (солиқ) даврида юридик шахсларга – тўланган дивидендлар ва фоизлар,
жами (021-сатр + 022-сатр), шу жумладан:</t>
  </si>
  <si>
    <t>Солиқ солиш базаси – ҳисобот (солиқ) даврида жисмоний шахсларга  тўланган дивидендлар ва фоизлар,
жами (081-сатр + 082-сатр), шу жумладан:</t>
  </si>
  <si>
    <t>йилнинг</t>
  </si>
  <si>
    <t>Т/р</t>
  </si>
  <si>
    <t>СТИР*</t>
  </si>
  <si>
    <r>
      <t xml:space="preserve">Даромад тури
</t>
    </r>
    <r>
      <rPr>
        <sz val="10"/>
        <rFont val="Arial"/>
        <family val="2"/>
        <charset val="204"/>
      </rPr>
      <t>(дивиденд ёки фоиз)</t>
    </r>
  </si>
  <si>
    <t>Ҳисобланган даромад суммаси</t>
  </si>
  <si>
    <t>Тўланган даромад суммаси</t>
  </si>
  <si>
    <t>Ушлаб қолинган солиқ суммаси</t>
  </si>
  <si>
    <t>Имтиёзли даромад суммаси</t>
  </si>
  <si>
    <r>
      <t xml:space="preserve">Имтиёзларни қўллаш учун асос
</t>
    </r>
    <r>
      <rPr>
        <sz val="10"/>
        <rFont val="Arial"/>
        <family val="2"/>
        <charset val="204"/>
      </rPr>
      <t>(Ҳужжат тури, рақами ва санаси)</t>
    </r>
  </si>
  <si>
    <t>Аввалги хисобот давр(лар)и учун жами</t>
  </si>
  <si>
    <t>х</t>
  </si>
  <si>
    <t>Йил бошидан жами</t>
  </si>
  <si>
    <t>Ҳисоб-китобнинг 2-иловаси</t>
  </si>
  <si>
    <t>Жисмоний шахснинг
(даромад олувчининг)
Ф.И.О</t>
  </si>
  <si>
    <t>Ўзбекистон Республикаси резидентлари даромадлари бўйича</t>
  </si>
  <si>
    <t>Ўзбекистон Республикаси норезидентлари даромадлари бўйича</t>
  </si>
  <si>
    <t>041</t>
  </si>
  <si>
    <t>042</t>
  </si>
  <si>
    <t>051</t>
  </si>
  <si>
    <t>111</t>
  </si>
  <si>
    <t>Ҳисоб-китобнинг 1-иловаси</t>
  </si>
  <si>
    <t>Юридик шахснинг
(даромад олувчининг)
номи</t>
  </si>
  <si>
    <t>Ўзбекистон Республикаси резидентларига тўланган*</t>
  </si>
  <si>
    <t>Ўзбекистон Республикаси норезидентларига тўланган*</t>
  </si>
  <si>
    <t>Жорий ҳисобот даври учун жами сатридаги кўрсаткичлар бириктирилган файлдаги мос кўрсаткичлар йиғиндисига тенг бўлиши лозим.</t>
  </si>
  <si>
    <t>Олинган дивидендларнинг ҳисобга олинадиган суммаси</t>
  </si>
  <si>
    <t>Олинган дивидендларни ҳисобга олинадиган суммаси</t>
  </si>
  <si>
    <t>Имтиёзлар– жами (041-сатр - 04..сатрлар йиғиндиси), шу жумладан:</t>
  </si>
  <si>
    <t>Ўзбекистон Республикасининг давлат облигациялари ва бошқа қимматли қоғозлари бўйича даромадларга, шунингдек, Ўзбекистон Республикаси юридик шахсларининг халқаро облигациялари бўйича даромадлар</t>
  </si>
  <si>
    <t>043</t>
  </si>
  <si>
    <t>044</t>
  </si>
  <si>
    <t>045</t>
  </si>
  <si>
    <t>052</t>
  </si>
  <si>
    <t>Cолиқ базаси, жами (020-сатр – 030-сатр - 040-сатр) = (051-сатр + 052-сатр), шу жумладан:</t>
  </si>
  <si>
    <t>061</t>
  </si>
  <si>
    <t>Бюджетга тўланиши лозим бўлган солиқ суммаси (051-сатр х 060-сатр + 052-сатр х 061-сатр) солиқ коди -35</t>
  </si>
  <si>
    <t>062</t>
  </si>
  <si>
    <t>112</t>
  </si>
  <si>
    <t>130</t>
  </si>
  <si>
    <t>131</t>
  </si>
  <si>
    <t>132</t>
  </si>
  <si>
    <t>140</t>
  </si>
  <si>
    <t>Cолиқ базаси (090-сатр – 100-сатр - 110-сатр) = (121-сатр + 122-сатр), шу жумладан</t>
  </si>
  <si>
    <t>121</t>
  </si>
  <si>
    <t>122</t>
  </si>
  <si>
    <t>113</t>
  </si>
  <si>
    <t>Имтиёзлар – жами (111-сатр - 11... cатрлар йиғиндиси), шу жумладан:</t>
  </si>
  <si>
    <t>Изоҳ: Ушбу Ҳисоб-китоб солиқ агенти томонидан қўлланилаётган солиқ солиш тартибидан қатъи назар, тақдим этилади.</t>
  </si>
  <si>
    <t>1. Фоизлар тарзидаги даромадлар бўйича маълумотлар Ўзбекистон Республикаси норезидентлари, нотижорат ва бюджет ташкилотлари ва жисмоний шахсларга тўланганда тўлдирилади.
2. 030-сатр, 100-сатрларда 3-иловада келтирилган Ўзбекистон Республикаси Солиқ кодексининг 345-моддасида белгиланган талабларга мос келадиган дивиденд суммалари кўрсатилади.
* Тўланган дивидендлар ва фоизлар суммаси Ҳисоб-китоб ва унга иловаларда ушланган солиқни ҳисобга олган ҳолда кўрсатилади.</t>
  </si>
  <si>
    <t>Бюджетга тўланиши лозим бўлган солиқ суммаси (121-сатр х 131-сатр + 122-сатр х 132-сатр)</t>
  </si>
  <si>
    <t>114</t>
  </si>
  <si>
    <t>115</t>
  </si>
  <si>
    <t>Солиқ базаси</t>
  </si>
  <si>
    <t>Ҳисобланган сана</t>
  </si>
  <si>
    <t>Тўланган санаси</t>
  </si>
  <si>
    <t>А</t>
  </si>
  <si>
    <r>
      <t xml:space="preserve">Имтиёзли даромад суммаси 
</t>
    </r>
    <r>
      <rPr>
        <i/>
        <sz val="10"/>
        <rFont val="Arial"/>
        <family val="2"/>
        <charset val="204"/>
      </rPr>
      <t>(мавжуд бўлган тақдирда)</t>
    </r>
  </si>
  <si>
    <t>6-устуни Ҳисоб-китобнинг 010-сатри 3 ва 4-устунлари йиғиндисига тенг;</t>
  </si>
  <si>
    <t>7-устуни Ҳисоб-китобнинг 020-сатри 3 ва 4-устунлари йиғиндисига тенг;</t>
  </si>
  <si>
    <t>8-устуни Ҳисоб-китобнинг 050-сатри 3 ва 4-устунлари йиғиндисига тенг;</t>
  </si>
  <si>
    <t>9-устуни Ҳисоб-китобнинг 070-сатри 3 ва 4-устунлари йиғиндисига тенг;</t>
  </si>
  <si>
    <t>10-устуни Ҳисоб-китобнинг 040-сатри 3 ва 4-устунлари йиғиндисига тенг бўлиши лозим.</t>
  </si>
  <si>
    <t>Солиқ агенти томонидан юридик шахсларга тўланган дивиденд ва фоизлар тарзидаги даромад суммаларидан ушлаб қолинган солиқлар тўғрисида
МАЪЛУМОТ</t>
  </si>
  <si>
    <t>Солиқ агенти томонидан жисмоний шахсларга тўланган дивиденд ва фоизлар тарзидаги даромад суммаларидан ушлаб қолинган солиқлар тўғрисида
МАЪЛУМОТ</t>
  </si>
  <si>
    <t>6-устуни Ҳисоб-китобнинг 080-сатри 3 ва 4-устунлари йиғиндисига тенг;</t>
  </si>
  <si>
    <t>7-устуни Ҳисоб-китобнинг 090-сатри 3 ва 4-устунлари йиғиндисига тенг;</t>
  </si>
  <si>
    <t>8-устуни Ҳисоб-китобнинг 120-сатри 3 ва 4-устунлари йиғиндисига тенг;</t>
  </si>
  <si>
    <t>9-устуни Ҳисоб-китобнинг 140-сатри 3 ва 4-устунлари йиғиндисига тенг;</t>
  </si>
  <si>
    <t>10-устуни Ҳисоб-китобнинг 110-сатри 3 ва 4-устунлари йиғиндисига тенг бўлиши лозим.</t>
  </si>
  <si>
    <t>Солиқ ставкаси, фоизда, шу жумладан:</t>
  </si>
  <si>
    <t>Ўзбекистон Республикаси резидентлари учун</t>
  </si>
  <si>
    <t>Ўзбекистон Республикаси норезидентлари учун</t>
  </si>
  <si>
    <t>Солиқ агенти томонидан тўлов манбаида солиқ суммаси ушлаб қолинган дивидендлар тўғрисида
МАЪЛУМОТ</t>
  </si>
  <si>
    <r>
      <t xml:space="preserve">Дивиденд ҳисобланган сана
</t>
    </r>
    <r>
      <rPr>
        <sz val="10"/>
        <rFont val="Arial"/>
        <family val="2"/>
        <charset val="204"/>
      </rPr>
      <t>(кк.оо.йййй)</t>
    </r>
  </si>
  <si>
    <r>
      <t xml:space="preserve">Дивиденд олинган сана
</t>
    </r>
    <r>
      <rPr>
        <sz val="10"/>
        <rFont val="Arial"/>
        <family val="2"/>
        <charset val="204"/>
      </rPr>
      <t>(кк.оо.йййй)</t>
    </r>
  </si>
  <si>
    <t>Солиқ агенти томонидан ушлаб қолинган солиқ суммаси</t>
  </si>
  <si>
    <t>Юридик шахснинг 
(даромад тўловчининг)
номи</t>
  </si>
  <si>
    <t>A</t>
  </si>
  <si>
    <t>Ҳисобот (солиқ) даври бошида олинган дивидендларни солиқ базасидан камайтирилмаган қисми</t>
  </si>
  <si>
    <t>Ҳисобот (солиқ) даври оҳирида солиқ базасини камайтириш (ҳисобга олиш) учун қабул қилинмаган дивидендлар суммаси</t>
  </si>
  <si>
    <t>Ҳисоб-китобнинг 3-иловаси</t>
  </si>
  <si>
    <t>6-устуни Ҳисоб-китобнинг 030-сатри, 100-сатрлари йиғиндисига тенг;</t>
  </si>
  <si>
    <t>ойи учун</t>
  </si>
  <si>
    <t>Жорий хисобот ойи учун жами</t>
  </si>
  <si>
    <t>Изох: Ушбу илованинг жорий ҳисобот ойи учун жами суммаси: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</si>
</sst>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 ;[Red]\-#,##0\ "/>
    <numFmt numFmtId="165" formatCode="#,##0.00_ ;[Red]\-#,##0.00\ "/>
  </numFmts>
  <fonts count="22">
    <font>
      <sz val="10"/>
      <name val="Arial Cyr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Calibri"/>
      <family val="2"/>
      <charset val="204"/>
    </font>
    <font>
      <sz val="10"/>
      <color rgb="FF002060"/>
      <name val="Arial"/>
      <family val="2"/>
      <charset val="204"/>
    </font>
    <font>
      <sz val="10"/>
      <color theme="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sz val="10"/>
      <color rgb="FF0070C0"/>
      <name val="Arial"/>
      <family val="2"/>
      <charset val="204"/>
    </font>
    <font>
      <sz val="8"/>
      <color indexed="10"/>
      <name val="Arial"/>
      <family val="2"/>
      <charset val="204"/>
    </font>
    <font>
      <sz val="11"/>
      <color indexed="8"/>
      <name val="Calibri"/>
      <family val="2"/>
    </font>
    <font>
      <i/>
      <sz val="15"/>
      <name val="Arial"/>
      <family val="2"/>
      <charset val="204"/>
    </font>
    <font>
      <i/>
      <sz val="15"/>
      <color indexed="8"/>
      <name val="Times Uzb Roman"/>
      <family val="1"/>
      <charset val="204"/>
    </font>
    <font>
      <b/>
      <sz val="10"/>
      <name val="Arial Cyr"/>
      <charset val="204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4"/>
      <name val="Arial Cyr"/>
      <charset val="204"/>
    </font>
    <font>
      <sz val="10"/>
      <name val="Times New Roman"/>
      <family val="1"/>
      <charset val="204"/>
    </font>
    <font>
      <i/>
      <sz val="10"/>
      <name val="Arial"/>
      <family val="2"/>
      <charset val="204"/>
    </font>
    <font>
      <sz val="10"/>
      <color theme="0" tint="-0.14999847407452621"/>
      <name val="Arial Cyr"/>
      <charset val="204"/>
    </font>
    <font>
      <sz val="14"/>
      <color theme="0" tint="-0.1499984740745262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2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1" fillId="5" borderId="14" applyNumberFormat="0" applyFont="0" applyAlignment="0" applyProtection="0"/>
    <xf numFmtId="0" fontId="15" fillId="4" borderId="13" applyNumberFormat="0" applyAlignment="0" applyProtection="0"/>
  </cellStyleXfs>
  <cellXfs count="16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5" fontId="2" fillId="2" borderId="2" xfId="0" applyNumberFormat="1" applyFont="1" applyFill="1" applyBorder="1" applyAlignment="1">
      <alignment horizontal="right" vertical="center"/>
    </xf>
    <xf numFmtId="165" fontId="2" fillId="3" borderId="2" xfId="0" applyNumberFormat="1" applyFont="1" applyFill="1" applyBorder="1" applyAlignment="1">
      <alignment horizontal="right" vertical="center"/>
    </xf>
    <xf numFmtId="165" fontId="2" fillId="0" borderId="2" xfId="0" applyNumberFormat="1" applyFont="1" applyFill="1" applyBorder="1" applyAlignment="1">
      <alignment horizontal="center" vertical="center"/>
    </xf>
    <xf numFmtId="1" fontId="0" fillId="0" borderId="0" xfId="0" applyNumberFormat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0" xfId="0" applyFill="1" applyBorder="1" applyProtection="1">
      <protection locked="0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0" fontId="13" fillId="0" borderId="0" xfId="1" applyFont="1" applyFill="1" applyBorder="1" applyAlignment="1" applyProtection="1">
      <alignment vertical="center" wrapText="1"/>
    </xf>
    <xf numFmtId="14" fontId="2" fillId="0" borderId="0" xfId="0" applyNumberFormat="1" applyFont="1" applyFill="1" applyBorder="1" applyAlignment="1">
      <alignment horizontal="center" vertical="center"/>
    </xf>
    <xf numFmtId="14" fontId="2" fillId="0" borderId="0" xfId="0" applyNumberFormat="1" applyFont="1" applyFill="1" applyBorder="1" applyAlignment="1">
      <alignment horizontal="right" vertical="center"/>
    </xf>
    <xf numFmtId="0" fontId="3" fillId="0" borderId="15" xfId="1" applyFont="1" applyFill="1" applyBorder="1" applyAlignment="1" applyProtection="1">
      <alignment horizontal="center" vertical="center" wrapText="1"/>
    </xf>
    <xf numFmtId="0" fontId="3" fillId="0" borderId="16" xfId="1" applyFont="1" applyFill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/>
      <protection locked="0"/>
    </xf>
    <xf numFmtId="165" fontId="2" fillId="2" borderId="16" xfId="0" applyNumberFormat="1" applyFont="1" applyFill="1" applyBorder="1" applyAlignment="1">
      <alignment horizontal="right" vertical="center"/>
    </xf>
    <xf numFmtId="0" fontId="14" fillId="0" borderId="0" xfId="0" applyFont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16" fillId="0" borderId="16" xfId="2" applyNumberFormat="1" applyFont="1" applyFill="1" applyBorder="1" applyAlignment="1" applyProtection="1">
      <alignment horizontal="center" vertical="center"/>
    </xf>
    <xf numFmtId="0" fontId="0" fillId="0" borderId="0" xfId="0" applyNumberForma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17" fillId="0" borderId="0" xfId="0" applyNumberFormat="1" applyFont="1" applyBorder="1" applyAlignment="1" applyProtection="1">
      <alignment horizontal="left"/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0" fillId="0" borderId="0" xfId="0" applyNumberFormat="1" applyBorder="1" applyProtection="1">
      <protection locked="0"/>
    </xf>
    <xf numFmtId="0" fontId="18" fillId="0" borderId="0" xfId="0" applyNumberFormat="1" applyFont="1"/>
    <xf numFmtId="1" fontId="0" fillId="0" borderId="0" xfId="0" applyNumberFormat="1" applyFill="1" applyProtection="1">
      <protection locked="0"/>
    </xf>
    <xf numFmtId="0" fontId="0" fillId="0" borderId="0" xfId="0" applyFill="1" applyProtection="1">
      <protection locked="0"/>
    </xf>
    <xf numFmtId="14" fontId="0" fillId="0" borderId="0" xfId="0" applyNumberFormat="1" applyFill="1" applyProtection="1">
      <protection locked="0"/>
    </xf>
    <xf numFmtId="0" fontId="2" fillId="3" borderId="20" xfId="0" applyFont="1" applyFill="1" applyBorder="1" applyAlignment="1">
      <alignment vertical="center"/>
    </xf>
    <xf numFmtId="4" fontId="2" fillId="0" borderId="16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22" xfId="0" applyFont="1" applyFill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0" fillId="0" borderId="0" xfId="0" applyNumberFormat="1" applyBorder="1" applyAlignment="1" applyProtection="1">
      <alignment vertical="center"/>
      <protection locked="0"/>
    </xf>
    <xf numFmtId="165" fontId="2" fillId="3" borderId="16" xfId="0" applyNumberFormat="1" applyFont="1" applyFill="1" applyBorder="1" applyAlignment="1">
      <alignment horizontal="center" vertical="center"/>
    </xf>
    <xf numFmtId="165" fontId="6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NumberFormat="1" applyBorder="1" applyAlignment="1" applyProtection="1">
      <alignment horizontal="left"/>
      <protection locked="0"/>
    </xf>
    <xf numFmtId="0" fontId="0" fillId="0" borderId="0" xfId="0" applyNumberFormat="1" applyBorder="1" applyAlignment="1" applyProtection="1">
      <alignment horizontal="left" vertical="center"/>
      <protection locked="0"/>
    </xf>
    <xf numFmtId="165" fontId="2" fillId="3" borderId="24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8" xfId="1" applyFont="1" applyFill="1" applyBorder="1" applyAlignment="1" applyProtection="1">
      <alignment horizontal="center" vertical="center" wrapText="1"/>
    </xf>
    <xf numFmtId="0" fontId="3" fillId="0" borderId="19" xfId="1" applyFont="1" applyFill="1" applyBorder="1" applyAlignment="1" applyProtection="1">
      <alignment horizontal="center" vertical="center" wrapText="1"/>
    </xf>
    <xf numFmtId="0" fontId="0" fillId="0" borderId="0" xfId="0" applyNumberFormat="1" applyBorder="1" applyAlignment="1" applyProtection="1">
      <alignment horizontal="left" vertical="center"/>
      <protection locked="0"/>
    </xf>
    <xf numFmtId="165" fontId="2" fillId="2" borderId="25" xfId="0" applyNumberFormat="1" applyFont="1" applyFill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left" vertical="center"/>
    </xf>
    <xf numFmtId="164" fontId="2" fillId="3" borderId="5" xfId="0" applyNumberFormat="1" applyFont="1" applyFill="1" applyBorder="1" applyAlignment="1">
      <alignment horizontal="left" vertical="center"/>
    </xf>
    <xf numFmtId="164" fontId="2" fillId="3" borderId="6" xfId="0" applyNumberFormat="1" applyFont="1" applyFill="1" applyBorder="1" applyAlignment="1">
      <alignment horizontal="left" vertical="center"/>
    </xf>
    <xf numFmtId="165" fontId="2" fillId="3" borderId="25" xfId="0" applyNumberFormat="1" applyFont="1" applyFill="1" applyBorder="1" applyAlignment="1">
      <alignment horizontal="right" vertical="center"/>
    </xf>
    <xf numFmtId="165" fontId="2" fillId="3" borderId="26" xfId="0" applyNumberFormat="1" applyFont="1" applyFill="1" applyBorder="1" applyAlignment="1">
      <alignment horizontal="right" vertical="center"/>
    </xf>
    <xf numFmtId="0" fontId="20" fillId="0" borderId="0" xfId="0" applyFont="1" applyBorder="1" applyProtection="1">
      <protection locked="0"/>
    </xf>
    <xf numFmtId="0" fontId="20" fillId="0" borderId="0" xfId="0" applyNumberFormat="1" applyFont="1" applyBorder="1" applyAlignment="1" applyProtection="1">
      <alignment horizontal="center" vertical="center"/>
      <protection locked="0"/>
    </xf>
    <xf numFmtId="0" fontId="21" fillId="0" borderId="0" xfId="0" applyNumberFormat="1" applyFont="1" applyBorder="1" applyAlignment="1" applyProtection="1">
      <alignment horizontal="left"/>
      <protection locked="0"/>
    </xf>
    <xf numFmtId="0" fontId="20" fillId="0" borderId="0" xfId="0" applyNumberFormat="1" applyFont="1" applyBorder="1" applyAlignment="1" applyProtection="1">
      <alignment horizontal="center"/>
      <protection locked="0"/>
    </xf>
    <xf numFmtId="165" fontId="20" fillId="0" borderId="0" xfId="0" applyNumberFormat="1" applyFont="1" applyBorder="1" applyAlignment="1" applyProtection="1">
      <alignment horizontal="center"/>
      <protection locked="0"/>
    </xf>
    <xf numFmtId="0" fontId="3" fillId="0" borderId="27" xfId="1" applyFont="1" applyFill="1" applyBorder="1" applyAlignment="1" applyProtection="1">
      <alignment horizontal="center" vertical="center" wrapText="1"/>
    </xf>
    <xf numFmtId="0" fontId="3" fillId="0" borderId="28" xfId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protection locked="0"/>
    </xf>
    <xf numFmtId="1" fontId="0" fillId="0" borderId="0" xfId="0" applyNumberFormat="1" applyAlignment="1" applyProtection="1">
      <alignment horizontal="righ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Fill="1" applyBorder="1" applyAlignment="1" applyProtection="1">
      <protection locked="0"/>
    </xf>
    <xf numFmtId="165" fontId="2" fillId="0" borderId="0" xfId="0" applyNumberFormat="1" applyFont="1" applyFill="1" applyBorder="1" applyAlignment="1">
      <alignment horizontal="center" vertical="center"/>
    </xf>
    <xf numFmtId="165" fontId="2" fillId="2" borderId="15" xfId="0" applyNumberFormat="1" applyFont="1" applyFill="1" applyBorder="1" applyAlignment="1">
      <alignment horizontal="center" vertical="center"/>
    </xf>
    <xf numFmtId="165" fontId="2" fillId="2" borderId="16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164" fontId="2" fillId="3" borderId="2" xfId="0" applyNumberFormat="1" applyFont="1" applyFill="1" applyBorder="1" applyAlignment="1">
      <alignment horizontal="left" vertical="center"/>
    </xf>
    <xf numFmtId="49" fontId="2" fillId="0" borderId="4" xfId="0" applyNumberFormat="1" applyFont="1" applyBorder="1" applyAlignment="1">
      <alignment vertical="center" wrapText="1"/>
    </xf>
    <xf numFmtId="49" fontId="2" fillId="0" borderId="5" xfId="0" applyNumberFormat="1" applyFont="1" applyBorder="1" applyAlignment="1">
      <alignment vertical="center" wrapText="1"/>
    </xf>
    <xf numFmtId="49" fontId="2" fillId="0" borderId="6" xfId="0" applyNumberFormat="1" applyFont="1" applyBorder="1" applyAlignment="1">
      <alignment vertical="center" wrapText="1"/>
    </xf>
    <xf numFmtId="0" fontId="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top" wrapText="1"/>
    </xf>
    <xf numFmtId="0" fontId="8" fillId="0" borderId="8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165" fontId="0" fillId="0" borderId="0" xfId="0" applyNumberFormat="1" applyAlignment="1" applyProtection="1">
      <alignment horizontal="right" vertical="center"/>
      <protection locked="0"/>
    </xf>
    <xf numFmtId="0" fontId="12" fillId="0" borderId="0" xfId="1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left" vertical="center"/>
      <protection locked="0"/>
    </xf>
    <xf numFmtId="0" fontId="3" fillId="0" borderId="17" xfId="1" applyFont="1" applyFill="1" applyBorder="1" applyAlignment="1" applyProtection="1">
      <alignment horizontal="center" vertical="center" wrapText="1"/>
    </xf>
    <xf numFmtId="0" fontId="3" fillId="0" borderId="18" xfId="1" applyFont="1" applyFill="1" applyBorder="1" applyAlignment="1" applyProtection="1">
      <alignment horizontal="center" vertical="center" wrapText="1"/>
    </xf>
    <xf numFmtId="0" fontId="3" fillId="0" borderId="19" xfId="1" applyFont="1" applyFill="1" applyBorder="1" applyAlignment="1" applyProtection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 wrapText="1"/>
    </xf>
    <xf numFmtId="4" fontId="3" fillId="0" borderId="16" xfId="0" applyNumberFormat="1" applyFont="1" applyFill="1" applyBorder="1" applyAlignment="1">
      <alignment horizontal="center" vertical="center"/>
    </xf>
    <xf numFmtId="0" fontId="0" fillId="0" borderId="0" xfId="0" applyNumberFormat="1" applyAlignment="1" applyProtection="1">
      <alignment horizontal="left" vertical="center"/>
      <protection locked="0"/>
    </xf>
    <xf numFmtId="0" fontId="0" fillId="0" borderId="0" xfId="0" applyNumberFormat="1" applyBorder="1" applyAlignment="1" applyProtection="1">
      <alignment horizontal="left" vertical="center"/>
      <protection locked="0"/>
    </xf>
    <xf numFmtId="0" fontId="0" fillId="0" borderId="0" xfId="0" applyNumberFormat="1" applyBorder="1" applyAlignment="1" applyProtection="1">
      <alignment horizontal="left"/>
      <protection locked="0"/>
    </xf>
    <xf numFmtId="4" fontId="3" fillId="0" borderId="27" xfId="0" applyNumberFormat="1" applyFont="1" applyFill="1" applyBorder="1" applyAlignment="1">
      <alignment horizontal="center" vertical="center" wrapText="1"/>
    </xf>
    <xf numFmtId="4" fontId="3" fillId="0" borderId="28" xfId="0" applyNumberFormat="1" applyFont="1" applyFill="1" applyBorder="1" applyAlignment="1">
      <alignment horizontal="center" vertical="center" wrapText="1"/>
    </xf>
  </cellXfs>
  <cellStyles count="3">
    <cellStyle name="Контрольная ячейка 2" xfId="2" xr:uid="{00000000-0005-0000-0000-000000000000}"/>
    <cellStyle name="Обычный" xfId="0" builtinId="0"/>
    <cellStyle name="Примечание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6"/>
  <sheetViews>
    <sheetView tabSelected="1" workbookViewId="0">
      <selection activeCell="B21" sqref="B21:K21"/>
    </sheetView>
  </sheetViews>
  <sheetFormatPr defaultRowHeight="12.75"/>
  <cols>
    <col min="1" max="1" width="2.85546875" style="1" customWidth="1"/>
    <col min="2" max="2" width="6.85546875" style="2" customWidth="1"/>
    <col min="3" max="3" width="17.7109375" style="1" customWidth="1"/>
    <col min="4" max="4" width="7.42578125" style="1" customWidth="1"/>
    <col min="5" max="5" width="9" style="1" customWidth="1"/>
    <col min="6" max="6" width="13.140625" style="1" customWidth="1"/>
    <col min="7" max="7" width="14.140625" style="1" customWidth="1"/>
    <col min="8" max="8" width="5.28515625" style="1" customWidth="1"/>
    <col min="9" max="9" width="12.140625" style="1" customWidth="1"/>
    <col min="10" max="10" width="9.7109375" style="1" customWidth="1"/>
    <col min="11" max="11" width="4.5703125" style="1" customWidth="1"/>
    <col min="12" max="12" width="8.140625" style="1" customWidth="1"/>
    <col min="13" max="13" width="15.42578125" style="1" customWidth="1"/>
    <col min="14" max="14" width="16.28515625" style="4" customWidth="1"/>
    <col min="15" max="15" width="9.140625" style="5"/>
    <col min="16" max="16" width="9.140625" style="4"/>
    <col min="17" max="16384" width="9.140625" style="1"/>
  </cols>
  <sheetData>
    <row r="1" spans="1:22" ht="10.5" customHeight="1">
      <c r="A1" s="1" t="s">
        <v>17</v>
      </c>
      <c r="G1" s="3"/>
    </row>
    <row r="2" spans="1:22" ht="47.25" customHeight="1">
      <c r="A2" s="37"/>
      <c r="B2" s="126" t="s">
        <v>18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Q2" s="6"/>
    </row>
    <row r="3" spans="1:22" ht="6" customHeight="1">
      <c r="A3" s="3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22">
      <c r="A4" s="37"/>
      <c r="B4" s="10" t="s">
        <v>19</v>
      </c>
      <c r="C4" s="14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22" ht="9" customHeight="1">
      <c r="A5" s="37"/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</row>
    <row r="6" spans="1:22" s="2" customFormat="1" ht="15" customHeight="1">
      <c r="A6" s="37"/>
      <c r="B6" s="130" t="s">
        <v>20</v>
      </c>
      <c r="C6" s="131"/>
      <c r="D6" s="8"/>
      <c r="E6" s="8"/>
      <c r="F6" s="128" t="s">
        <v>21</v>
      </c>
      <c r="G6" s="128"/>
      <c r="H6" s="8"/>
      <c r="I6" s="8"/>
      <c r="J6" s="9"/>
      <c r="K6" s="4"/>
      <c r="M6" s="10" t="s">
        <v>22</v>
      </c>
      <c r="N6" s="14"/>
      <c r="O6" s="11"/>
      <c r="P6" s="12"/>
    </row>
    <row r="7" spans="1:22" ht="7.5" customHeight="1">
      <c r="A7" s="37"/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</row>
    <row r="8" spans="1:22" ht="15" customHeight="1">
      <c r="A8" s="37"/>
      <c r="B8" s="132" t="s">
        <v>23</v>
      </c>
      <c r="C8" s="132"/>
      <c r="D8" s="132"/>
      <c r="E8" s="132"/>
      <c r="F8" s="132"/>
      <c r="G8" s="133"/>
      <c r="H8" s="133"/>
      <c r="I8" s="133"/>
      <c r="J8" s="133"/>
      <c r="K8" s="133"/>
      <c r="L8" s="133"/>
      <c r="M8" s="133"/>
      <c r="N8" s="133"/>
      <c r="S8" s="13"/>
      <c r="T8" s="13"/>
      <c r="U8" s="13"/>
      <c r="V8" s="13"/>
    </row>
    <row r="9" spans="1:22" ht="3.95" customHeight="1">
      <c r="A9" s="37"/>
      <c r="B9" s="117"/>
      <c r="C9" s="117"/>
      <c r="D9" s="117"/>
      <c r="E9" s="117"/>
      <c r="F9" s="117"/>
      <c r="G9" s="117"/>
      <c r="H9" s="117"/>
      <c r="I9" s="117"/>
      <c r="J9" s="117"/>
      <c r="K9" s="117"/>
      <c r="L9" s="117"/>
      <c r="M9" s="117"/>
      <c r="S9" s="13"/>
      <c r="T9" s="13"/>
      <c r="U9" s="13"/>
      <c r="V9" s="13"/>
    </row>
    <row r="10" spans="1:22" ht="15" customHeight="1">
      <c r="A10" s="37"/>
      <c r="B10" s="128" t="s">
        <v>24</v>
      </c>
      <c r="C10" s="128"/>
      <c r="D10" s="128"/>
      <c r="E10" s="128"/>
      <c r="F10" s="128"/>
      <c r="G10" s="122"/>
      <c r="H10" s="122"/>
      <c r="I10" s="122"/>
      <c r="J10" s="122"/>
      <c r="K10" s="122"/>
      <c r="L10" s="122"/>
      <c r="M10" s="122"/>
      <c r="N10" s="122"/>
      <c r="S10" s="13"/>
      <c r="T10" s="13"/>
      <c r="U10" s="13"/>
      <c r="V10" s="13"/>
    </row>
    <row r="11" spans="1:22" ht="3.95" customHeight="1">
      <c r="A11" s="37"/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S11" s="13"/>
      <c r="T11" s="13"/>
      <c r="U11" s="13"/>
      <c r="V11" s="13"/>
    </row>
    <row r="12" spans="1:22" ht="15" customHeight="1">
      <c r="A12" s="37"/>
      <c r="B12" s="128" t="s">
        <v>25</v>
      </c>
      <c r="C12" s="128"/>
      <c r="D12" s="128"/>
      <c r="E12" s="128"/>
      <c r="F12" s="128"/>
      <c r="G12" s="122"/>
      <c r="H12" s="122"/>
      <c r="I12" s="122"/>
      <c r="J12" s="122"/>
      <c r="K12" s="122"/>
      <c r="L12" s="122"/>
      <c r="M12" s="122"/>
      <c r="N12" s="122"/>
      <c r="S12" s="13"/>
      <c r="T12" s="13"/>
      <c r="U12" s="13"/>
      <c r="V12" s="13"/>
    </row>
    <row r="13" spans="1:22" ht="6" customHeight="1">
      <c r="A13" s="37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S13" s="13"/>
      <c r="T13" s="13"/>
      <c r="U13" s="13"/>
      <c r="V13" s="13"/>
    </row>
    <row r="14" spans="1:22" ht="15" customHeight="1">
      <c r="A14" s="37"/>
      <c r="B14" s="130" t="s">
        <v>26</v>
      </c>
      <c r="C14" s="130"/>
      <c r="D14" s="130"/>
      <c r="E14" s="130"/>
      <c r="F14" s="130"/>
      <c r="G14" s="32"/>
      <c r="I14" s="4"/>
      <c r="J14" s="4"/>
      <c r="K14" s="4"/>
      <c r="L14" s="4"/>
      <c r="M14" s="4"/>
      <c r="S14" s="13"/>
      <c r="T14" s="13"/>
      <c r="U14" s="13"/>
      <c r="V14" s="13"/>
    </row>
    <row r="15" spans="1:22" ht="8.25" customHeight="1">
      <c r="A15" s="37"/>
      <c r="B15" s="15"/>
      <c r="C15" s="15"/>
      <c r="D15" s="15"/>
      <c r="E15" s="15"/>
      <c r="F15" s="15"/>
      <c r="G15" s="16"/>
      <c r="H15" s="4"/>
      <c r="I15" s="4"/>
      <c r="J15" s="4"/>
      <c r="K15" s="4"/>
      <c r="L15" s="4"/>
      <c r="M15" s="4"/>
      <c r="S15" s="13"/>
      <c r="T15" s="13"/>
      <c r="U15" s="13"/>
      <c r="V15" s="13"/>
    </row>
    <row r="16" spans="1:22">
      <c r="A16" s="37"/>
      <c r="B16" s="143"/>
      <c r="C16" s="143"/>
      <c r="D16" s="133"/>
      <c r="E16" s="133"/>
      <c r="F16" s="133"/>
      <c r="G16" s="133"/>
      <c r="H16" s="133"/>
      <c r="I16" s="133"/>
      <c r="J16" s="133"/>
      <c r="K16" s="133"/>
      <c r="L16" s="137" t="s">
        <v>27</v>
      </c>
      <c r="M16" s="137"/>
      <c r="N16" s="137"/>
      <c r="S16" s="13"/>
      <c r="T16" s="13"/>
      <c r="U16" s="13"/>
      <c r="V16" s="13"/>
    </row>
    <row r="17" spans="1:22" ht="12.75" customHeight="1">
      <c r="A17" s="37"/>
      <c r="B17" s="144"/>
      <c r="C17" s="144"/>
      <c r="D17" s="138" t="s">
        <v>28</v>
      </c>
      <c r="E17" s="138"/>
      <c r="F17" s="138"/>
      <c r="G17" s="138"/>
      <c r="H17" s="138"/>
      <c r="I17" s="138"/>
      <c r="J17" s="138"/>
      <c r="K17" s="138"/>
      <c r="L17" s="33"/>
      <c r="M17" s="33"/>
      <c r="S17" s="13"/>
      <c r="T17" s="13"/>
      <c r="U17" s="13"/>
      <c r="V17" s="13"/>
    </row>
    <row r="18" spans="1:22" ht="5.25" customHeight="1">
      <c r="A18" s="37"/>
      <c r="B18" s="17"/>
      <c r="C18" s="17"/>
      <c r="D18" s="18"/>
      <c r="E18" s="18"/>
      <c r="F18" s="18"/>
      <c r="G18" s="18"/>
      <c r="H18" s="18"/>
      <c r="I18" s="18"/>
      <c r="J18" s="18"/>
      <c r="K18" s="18"/>
      <c r="L18" s="18"/>
      <c r="M18" s="18"/>
      <c r="S18" s="13"/>
      <c r="T18" s="13"/>
      <c r="U18" s="13"/>
      <c r="V18" s="13"/>
    </row>
    <row r="19" spans="1:22">
      <c r="A19" s="37"/>
      <c r="B19" s="17"/>
      <c r="C19" s="17"/>
      <c r="D19" s="18"/>
      <c r="E19" s="18"/>
      <c r="F19" s="18"/>
      <c r="G19" s="18"/>
      <c r="H19" s="18"/>
      <c r="I19" s="18"/>
      <c r="J19" s="18"/>
      <c r="L19" s="134" t="s">
        <v>29</v>
      </c>
      <c r="M19" s="135"/>
      <c r="N19" s="19" t="s">
        <v>30</v>
      </c>
      <c r="O19" s="20"/>
      <c r="P19" s="21"/>
      <c r="Q19" s="21"/>
      <c r="R19" s="21"/>
      <c r="S19" s="22"/>
      <c r="T19" s="13"/>
      <c r="U19" s="21"/>
      <c r="V19" s="13"/>
    </row>
    <row r="20" spans="1:22" ht="6" customHeight="1">
      <c r="A20" s="37"/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S20" s="13"/>
      <c r="T20" s="13"/>
      <c r="U20" s="13"/>
      <c r="V20" s="13"/>
    </row>
    <row r="21" spans="1:22" ht="26.25" customHeight="1">
      <c r="A21" s="37"/>
      <c r="B21" s="125" t="s">
        <v>31</v>
      </c>
      <c r="C21" s="125"/>
      <c r="D21" s="125"/>
      <c r="E21" s="125"/>
      <c r="F21" s="125"/>
      <c r="G21" s="125"/>
      <c r="H21" s="125"/>
      <c r="I21" s="125"/>
      <c r="J21" s="125"/>
      <c r="K21" s="125"/>
      <c r="L21" s="23" t="s">
        <v>32</v>
      </c>
      <c r="M21" s="23" t="s">
        <v>33</v>
      </c>
      <c r="N21" s="23" t="s">
        <v>34</v>
      </c>
      <c r="S21" s="13"/>
      <c r="T21" s="13"/>
      <c r="U21" s="13"/>
      <c r="V21" s="13"/>
    </row>
    <row r="22" spans="1:22">
      <c r="A22" s="37"/>
      <c r="B22" s="125">
        <v>1</v>
      </c>
      <c r="C22" s="125"/>
      <c r="D22" s="125"/>
      <c r="E22" s="125"/>
      <c r="F22" s="125"/>
      <c r="G22" s="125"/>
      <c r="H22" s="125"/>
      <c r="I22" s="125"/>
      <c r="J22" s="125"/>
      <c r="K22" s="125"/>
      <c r="L22" s="23">
        <v>2</v>
      </c>
      <c r="M22" s="23">
        <v>3</v>
      </c>
      <c r="N22" s="23">
        <v>4</v>
      </c>
      <c r="S22" s="13"/>
      <c r="T22" s="13"/>
      <c r="U22" s="13"/>
      <c r="V22" s="13"/>
    </row>
    <row r="23" spans="1:22" ht="19.5" customHeight="1">
      <c r="A23" s="37"/>
      <c r="B23" s="139" t="s">
        <v>35</v>
      </c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1"/>
      <c r="S23" s="13"/>
      <c r="T23" s="13"/>
      <c r="U23" s="13"/>
      <c r="V23" s="13"/>
    </row>
    <row r="24" spans="1:22" ht="15" customHeight="1">
      <c r="A24" s="37"/>
      <c r="B24" s="142" t="s">
        <v>36</v>
      </c>
      <c r="C24" s="142"/>
      <c r="D24" s="142"/>
      <c r="E24" s="142"/>
      <c r="F24" s="142"/>
      <c r="G24" s="142"/>
      <c r="H24" s="142"/>
      <c r="I24" s="142"/>
      <c r="J24" s="142"/>
      <c r="K24" s="142"/>
      <c r="L24" s="24" t="s">
        <v>0</v>
      </c>
      <c r="M24" s="38"/>
      <c r="N24" s="38"/>
      <c r="S24" s="13"/>
      <c r="T24" s="13"/>
      <c r="U24" s="13"/>
      <c r="V24" s="13"/>
    </row>
    <row r="25" spans="1:22" ht="27.75" customHeight="1">
      <c r="A25" s="37"/>
      <c r="B25" s="142" t="s">
        <v>47</v>
      </c>
      <c r="C25" s="142"/>
      <c r="D25" s="142"/>
      <c r="E25" s="142"/>
      <c r="F25" s="142"/>
      <c r="G25" s="142"/>
      <c r="H25" s="142"/>
      <c r="I25" s="142"/>
      <c r="J25" s="142"/>
      <c r="K25" s="142"/>
      <c r="L25" s="24" t="s">
        <v>1</v>
      </c>
      <c r="M25" s="39">
        <f>M26+M27</f>
        <v>0</v>
      </c>
      <c r="N25" s="39">
        <f>N26+N27</f>
        <v>0</v>
      </c>
      <c r="S25" s="13"/>
      <c r="T25" s="13"/>
      <c r="U25" s="13"/>
      <c r="V25" s="13"/>
    </row>
    <row r="26" spans="1:22" ht="16.5" customHeight="1">
      <c r="A26" s="37"/>
      <c r="B26" s="142" t="s">
        <v>71</v>
      </c>
      <c r="C26" s="142"/>
      <c r="D26" s="142"/>
      <c r="E26" s="142"/>
      <c r="F26" s="142"/>
      <c r="G26" s="142"/>
      <c r="H26" s="142"/>
      <c r="I26" s="142"/>
      <c r="J26" s="142"/>
      <c r="K26" s="142"/>
      <c r="L26" s="24" t="s">
        <v>2</v>
      </c>
      <c r="M26" s="38"/>
      <c r="N26" s="38"/>
      <c r="S26" s="13"/>
      <c r="T26" s="13"/>
      <c r="U26" s="13"/>
      <c r="V26" s="13"/>
    </row>
    <row r="27" spans="1:22" ht="16.5" customHeight="1">
      <c r="A27" s="37"/>
      <c r="B27" s="142" t="s">
        <v>72</v>
      </c>
      <c r="C27" s="142"/>
      <c r="D27" s="142"/>
      <c r="E27" s="142"/>
      <c r="F27" s="142"/>
      <c r="G27" s="142"/>
      <c r="H27" s="142"/>
      <c r="I27" s="142"/>
      <c r="J27" s="142"/>
      <c r="K27" s="142"/>
      <c r="L27" s="24" t="s">
        <v>3</v>
      </c>
      <c r="M27" s="38"/>
      <c r="N27" s="38"/>
      <c r="S27" s="13"/>
      <c r="T27" s="13"/>
      <c r="U27" s="13"/>
      <c r="V27" s="13"/>
    </row>
    <row r="28" spans="1:22" ht="16.5" customHeight="1">
      <c r="A28" s="37"/>
      <c r="B28" s="142" t="s">
        <v>75</v>
      </c>
      <c r="C28" s="142"/>
      <c r="D28" s="142"/>
      <c r="E28" s="142"/>
      <c r="F28" s="142"/>
      <c r="G28" s="142"/>
      <c r="H28" s="142"/>
      <c r="I28" s="142"/>
      <c r="J28" s="142"/>
      <c r="K28" s="142"/>
      <c r="L28" s="24" t="s">
        <v>4</v>
      </c>
      <c r="M28" s="38"/>
      <c r="N28" s="40" t="s">
        <v>16</v>
      </c>
      <c r="S28" s="13"/>
      <c r="T28" s="13"/>
      <c r="U28" s="13"/>
      <c r="V28" s="13"/>
    </row>
    <row r="29" spans="1:22" ht="16.5" customHeight="1">
      <c r="A29" s="37"/>
      <c r="B29" s="142" t="s">
        <v>76</v>
      </c>
      <c r="C29" s="142"/>
      <c r="D29" s="142"/>
      <c r="E29" s="142"/>
      <c r="F29" s="142"/>
      <c r="G29" s="142"/>
      <c r="H29" s="142"/>
      <c r="I29" s="142"/>
      <c r="J29" s="142"/>
      <c r="K29" s="142"/>
      <c r="L29" s="24" t="s">
        <v>5</v>
      </c>
      <c r="M29" s="39">
        <f>SUM(M31:M34)</f>
        <v>0</v>
      </c>
      <c r="N29" s="39">
        <f>SUM(N30:N34)</f>
        <v>0</v>
      </c>
      <c r="S29" s="13"/>
      <c r="T29" s="13"/>
      <c r="U29" s="13"/>
      <c r="V29" s="13"/>
    </row>
    <row r="30" spans="1:22" ht="30" customHeight="1">
      <c r="A30" s="37"/>
      <c r="B30" s="136" t="s">
        <v>77</v>
      </c>
      <c r="C30" s="136"/>
      <c r="D30" s="136"/>
      <c r="E30" s="136"/>
      <c r="F30" s="136"/>
      <c r="G30" s="136"/>
      <c r="H30" s="136"/>
      <c r="I30" s="136"/>
      <c r="J30" s="136"/>
      <c r="K30" s="136"/>
      <c r="L30" s="24" t="s">
        <v>65</v>
      </c>
      <c r="M30" s="40" t="s">
        <v>16</v>
      </c>
      <c r="N30" s="38"/>
      <c r="O30" s="5">
        <f>N30*N40/100</f>
        <v>0</v>
      </c>
      <c r="S30" s="13"/>
      <c r="T30" s="13"/>
      <c r="U30" s="13"/>
      <c r="V30" s="13"/>
    </row>
    <row r="31" spans="1:22" ht="16.5" customHeight="1">
      <c r="A31" s="37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24" t="s">
        <v>66</v>
      </c>
      <c r="M31" s="38"/>
      <c r="N31" s="38"/>
      <c r="O31" s="5">
        <f>N31*N40/100+M31*M40/100</f>
        <v>0</v>
      </c>
      <c r="S31" s="13"/>
      <c r="T31" s="13"/>
      <c r="U31" s="13"/>
      <c r="V31" s="13"/>
    </row>
    <row r="32" spans="1:22" ht="16.5" customHeight="1">
      <c r="A32" s="37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24" t="s">
        <v>78</v>
      </c>
      <c r="M32" s="38"/>
      <c r="N32" s="38"/>
      <c r="O32" s="5">
        <f>N32*N40/100+M32*M40/100</f>
        <v>0</v>
      </c>
      <c r="S32" s="13"/>
      <c r="T32" s="13"/>
      <c r="U32" s="13"/>
      <c r="V32" s="13"/>
    </row>
    <row r="33" spans="1:22" ht="16.5" customHeight="1">
      <c r="A33" s="37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24" t="s">
        <v>79</v>
      </c>
      <c r="M33" s="38"/>
      <c r="N33" s="38"/>
      <c r="O33" s="5">
        <f>N33*N40/100+M33*M40/100</f>
        <v>0</v>
      </c>
      <c r="S33" s="13"/>
      <c r="T33" s="13"/>
      <c r="U33" s="13"/>
      <c r="V33" s="13"/>
    </row>
    <row r="34" spans="1:22" ht="16.5" customHeight="1">
      <c r="A34" s="37"/>
      <c r="B34" s="90"/>
      <c r="C34" s="91"/>
      <c r="D34" s="91"/>
      <c r="E34" s="91"/>
      <c r="F34" s="91"/>
      <c r="G34" s="91"/>
      <c r="H34" s="91"/>
      <c r="I34" s="91"/>
      <c r="J34" s="91"/>
      <c r="K34" s="92"/>
      <c r="L34" s="24" t="s">
        <v>80</v>
      </c>
      <c r="M34" s="38"/>
      <c r="N34" s="38"/>
      <c r="S34" s="13"/>
      <c r="T34" s="13"/>
      <c r="U34" s="13"/>
      <c r="V34" s="13"/>
    </row>
    <row r="35" spans="1:22" ht="15" customHeight="1">
      <c r="A35" s="37"/>
      <c r="B35" s="111" t="s">
        <v>82</v>
      </c>
      <c r="C35" s="112"/>
      <c r="D35" s="112"/>
      <c r="E35" s="112"/>
      <c r="F35" s="112"/>
      <c r="G35" s="112"/>
      <c r="H35" s="112"/>
      <c r="I35" s="112"/>
      <c r="J35" s="112"/>
      <c r="K35" s="113"/>
      <c r="L35" s="24" t="s">
        <v>6</v>
      </c>
      <c r="M35" s="93">
        <f>IF((M25-M28-M29-0.2)&lt;=(M36+M37),M36+M37,"Ошибка")</f>
        <v>0</v>
      </c>
      <c r="N35" s="94">
        <f>IF((N25-N29-0.2)&lt;=(N36+N37),N36+N37,"Ошибка")</f>
        <v>0</v>
      </c>
      <c r="S35" s="13"/>
      <c r="T35" s="13"/>
      <c r="U35" s="13"/>
      <c r="V35" s="13"/>
    </row>
    <row r="36" spans="1:22" ht="15" customHeight="1">
      <c r="A36" s="37"/>
      <c r="B36" s="111" t="s">
        <v>63</v>
      </c>
      <c r="C36" s="112"/>
      <c r="D36" s="112"/>
      <c r="E36" s="112"/>
      <c r="F36" s="112"/>
      <c r="G36" s="112"/>
      <c r="H36" s="112"/>
      <c r="I36" s="112"/>
      <c r="J36" s="112"/>
      <c r="K36" s="113"/>
      <c r="L36" s="24" t="s">
        <v>67</v>
      </c>
      <c r="M36" s="38"/>
      <c r="N36" s="38"/>
      <c r="S36" s="13"/>
      <c r="T36" s="13"/>
      <c r="U36" s="13"/>
      <c r="V36" s="13"/>
    </row>
    <row r="37" spans="1:22" ht="15" customHeight="1">
      <c r="A37" s="37"/>
      <c r="B37" s="111" t="s">
        <v>64</v>
      </c>
      <c r="C37" s="112"/>
      <c r="D37" s="112"/>
      <c r="E37" s="112"/>
      <c r="F37" s="112"/>
      <c r="G37" s="112"/>
      <c r="H37" s="112"/>
      <c r="I37" s="112"/>
      <c r="J37" s="112"/>
      <c r="K37" s="113"/>
      <c r="L37" s="24" t="s">
        <v>81</v>
      </c>
      <c r="M37" s="38"/>
      <c r="N37" s="38"/>
      <c r="S37" s="13"/>
      <c r="T37" s="13"/>
      <c r="U37" s="13"/>
      <c r="V37" s="13"/>
    </row>
    <row r="38" spans="1:22" ht="15" customHeight="1">
      <c r="A38" s="37"/>
      <c r="B38" s="111" t="s">
        <v>118</v>
      </c>
      <c r="C38" s="112"/>
      <c r="D38" s="112"/>
      <c r="E38" s="112"/>
      <c r="F38" s="112"/>
      <c r="G38" s="112"/>
      <c r="H38" s="112"/>
      <c r="I38" s="112"/>
      <c r="J38" s="112"/>
      <c r="K38" s="113"/>
      <c r="L38" s="24" t="s">
        <v>7</v>
      </c>
      <c r="M38" s="40" t="s">
        <v>16</v>
      </c>
      <c r="N38" s="40" t="s">
        <v>16</v>
      </c>
      <c r="S38" s="13"/>
      <c r="T38" s="13"/>
      <c r="U38" s="13"/>
      <c r="V38" s="13"/>
    </row>
    <row r="39" spans="1:22" ht="15" customHeight="1">
      <c r="A39" s="37"/>
      <c r="B39" s="111" t="s">
        <v>119</v>
      </c>
      <c r="C39" s="112"/>
      <c r="D39" s="112"/>
      <c r="E39" s="112"/>
      <c r="F39" s="112"/>
      <c r="G39" s="112"/>
      <c r="H39" s="112"/>
      <c r="I39" s="112"/>
      <c r="J39" s="112"/>
      <c r="K39" s="113"/>
      <c r="L39" s="24" t="s">
        <v>83</v>
      </c>
      <c r="M39" s="38"/>
      <c r="N39" s="38"/>
      <c r="S39" s="13"/>
      <c r="T39" s="13"/>
      <c r="U39" s="13"/>
      <c r="V39" s="13"/>
    </row>
    <row r="40" spans="1:22" ht="15" customHeight="1">
      <c r="A40" s="37"/>
      <c r="B40" s="111" t="s">
        <v>120</v>
      </c>
      <c r="C40" s="112"/>
      <c r="D40" s="112"/>
      <c r="E40" s="112"/>
      <c r="F40" s="112"/>
      <c r="G40" s="112"/>
      <c r="H40" s="112"/>
      <c r="I40" s="112"/>
      <c r="J40" s="112"/>
      <c r="K40" s="113"/>
      <c r="L40" s="24" t="s">
        <v>85</v>
      </c>
      <c r="M40" s="38"/>
      <c r="N40" s="38"/>
      <c r="S40" s="13"/>
      <c r="T40" s="13"/>
      <c r="U40" s="13"/>
      <c r="V40" s="13"/>
    </row>
    <row r="41" spans="1:22" ht="15" customHeight="1">
      <c r="A41" s="37"/>
      <c r="B41" s="111" t="s">
        <v>84</v>
      </c>
      <c r="C41" s="112"/>
      <c r="D41" s="112"/>
      <c r="E41" s="112"/>
      <c r="F41" s="112"/>
      <c r="G41" s="112"/>
      <c r="H41" s="112"/>
      <c r="I41" s="112"/>
      <c r="J41" s="112"/>
      <c r="K41" s="113"/>
      <c r="L41" s="24" t="s">
        <v>8</v>
      </c>
      <c r="M41" s="93">
        <f>ROUND((M36*M39/100+M37*M40/100),2)</f>
        <v>0</v>
      </c>
      <c r="N41" s="94">
        <f>ROUND((N36*N39/100+N37*N40/100),2)</f>
        <v>0</v>
      </c>
      <c r="O41" s="79"/>
      <c r="S41" s="13"/>
      <c r="T41" s="13"/>
      <c r="U41" s="13"/>
      <c r="V41" s="13"/>
    </row>
    <row r="42" spans="1:22" ht="18.75" customHeight="1">
      <c r="A42" s="37"/>
      <c r="B42" s="139" t="s">
        <v>37</v>
      </c>
      <c r="C42" s="140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1"/>
      <c r="S42" s="13"/>
      <c r="T42" s="13"/>
      <c r="U42" s="13"/>
      <c r="V42" s="13"/>
    </row>
    <row r="43" spans="1:22" ht="15" customHeight="1">
      <c r="A43" s="37"/>
      <c r="B43" s="142" t="s">
        <v>38</v>
      </c>
      <c r="C43" s="142"/>
      <c r="D43" s="142"/>
      <c r="E43" s="142"/>
      <c r="F43" s="142"/>
      <c r="G43" s="142"/>
      <c r="H43" s="142"/>
      <c r="I43" s="142"/>
      <c r="J43" s="142"/>
      <c r="K43" s="142"/>
      <c r="L43" s="24" t="s">
        <v>9</v>
      </c>
      <c r="M43" s="38"/>
      <c r="N43" s="38"/>
      <c r="S43" s="13"/>
      <c r="T43" s="13"/>
      <c r="U43" s="13"/>
      <c r="V43" s="13"/>
    </row>
    <row r="44" spans="1:22" ht="31.5" customHeight="1">
      <c r="A44" s="37"/>
      <c r="B44" s="142" t="s">
        <v>48</v>
      </c>
      <c r="C44" s="142"/>
      <c r="D44" s="142"/>
      <c r="E44" s="142"/>
      <c r="F44" s="142"/>
      <c r="G44" s="142"/>
      <c r="H44" s="142"/>
      <c r="I44" s="142"/>
      <c r="J44" s="142"/>
      <c r="K44" s="142"/>
      <c r="L44" s="24" t="s">
        <v>10</v>
      </c>
      <c r="M44" s="39">
        <f>M45+M46</f>
        <v>0</v>
      </c>
      <c r="N44" s="84">
        <f>N45+N46</f>
        <v>0</v>
      </c>
      <c r="S44" s="13"/>
      <c r="T44" s="13"/>
      <c r="U44" s="13"/>
      <c r="V44" s="13"/>
    </row>
    <row r="45" spans="1:22" ht="15" customHeight="1">
      <c r="A45" s="37"/>
      <c r="B45" s="142" t="s">
        <v>71</v>
      </c>
      <c r="C45" s="142"/>
      <c r="D45" s="142"/>
      <c r="E45" s="142"/>
      <c r="F45" s="142"/>
      <c r="G45" s="142"/>
      <c r="H45" s="142"/>
      <c r="I45" s="142"/>
      <c r="J45" s="142"/>
      <c r="K45" s="142"/>
      <c r="L45" s="24" t="s">
        <v>11</v>
      </c>
      <c r="M45" s="38"/>
      <c r="N45" s="38"/>
      <c r="S45" s="13"/>
      <c r="T45" s="13"/>
      <c r="U45" s="13"/>
      <c r="V45" s="13"/>
    </row>
    <row r="46" spans="1:22" ht="15" customHeight="1">
      <c r="A46" s="37"/>
      <c r="B46" s="142" t="s">
        <v>72</v>
      </c>
      <c r="C46" s="142"/>
      <c r="D46" s="142"/>
      <c r="E46" s="142"/>
      <c r="F46" s="142"/>
      <c r="G46" s="142"/>
      <c r="H46" s="142"/>
      <c r="I46" s="142"/>
      <c r="J46" s="142"/>
      <c r="K46" s="142"/>
      <c r="L46" s="24" t="s">
        <v>12</v>
      </c>
      <c r="M46" s="38"/>
      <c r="N46" s="38"/>
      <c r="S46" s="13"/>
      <c r="T46" s="13"/>
      <c r="U46" s="13"/>
      <c r="V46" s="13"/>
    </row>
    <row r="47" spans="1:22" ht="15" customHeight="1">
      <c r="A47" s="37"/>
      <c r="B47" s="142" t="s">
        <v>74</v>
      </c>
      <c r="C47" s="142"/>
      <c r="D47" s="142"/>
      <c r="E47" s="142"/>
      <c r="F47" s="142"/>
      <c r="G47" s="142"/>
      <c r="H47" s="142"/>
      <c r="I47" s="142"/>
      <c r="J47" s="142"/>
      <c r="K47" s="142"/>
      <c r="L47" s="24" t="s">
        <v>13</v>
      </c>
      <c r="M47" s="89"/>
      <c r="N47" s="89"/>
      <c r="S47" s="13"/>
      <c r="T47" s="13"/>
      <c r="U47" s="13"/>
      <c r="V47" s="13"/>
    </row>
    <row r="48" spans="1:22" ht="15" customHeight="1">
      <c r="A48" s="37"/>
      <c r="B48" s="142" t="s">
        <v>95</v>
      </c>
      <c r="C48" s="142"/>
      <c r="D48" s="142"/>
      <c r="E48" s="142"/>
      <c r="F48" s="142"/>
      <c r="G48" s="142"/>
      <c r="H48" s="142"/>
      <c r="I48" s="142"/>
      <c r="J48" s="142"/>
      <c r="K48" s="142"/>
      <c r="L48" s="24" t="s">
        <v>14</v>
      </c>
      <c r="M48" s="39">
        <f>M49+M50+M53</f>
        <v>0</v>
      </c>
      <c r="N48" s="84">
        <f>N49+N50+N53</f>
        <v>0</v>
      </c>
      <c r="S48" s="13"/>
      <c r="T48" s="13"/>
      <c r="U48" s="13"/>
      <c r="V48" s="13"/>
    </row>
    <row r="49" spans="1:22" ht="15" customHeight="1">
      <c r="A49" s="37"/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24" t="s">
        <v>68</v>
      </c>
      <c r="M49" s="38"/>
      <c r="N49" s="38"/>
      <c r="O49" s="5">
        <f>+M49*M59/100+N49*N59/100</f>
        <v>0</v>
      </c>
      <c r="S49" s="13"/>
      <c r="T49" s="13"/>
      <c r="U49" s="13"/>
      <c r="V49" s="13"/>
    </row>
    <row r="50" spans="1:22" ht="15" customHeight="1">
      <c r="A50" s="37"/>
      <c r="B50" s="110"/>
      <c r="C50" s="110"/>
      <c r="D50" s="110"/>
      <c r="E50" s="110"/>
      <c r="F50" s="110"/>
      <c r="G50" s="110"/>
      <c r="H50" s="110"/>
      <c r="I50" s="110"/>
      <c r="J50" s="110"/>
      <c r="K50" s="110"/>
      <c r="L50" s="24" t="s">
        <v>86</v>
      </c>
      <c r="M50" s="38"/>
      <c r="N50" s="38"/>
      <c r="O50" s="5">
        <f>+M50*M59/100+N50*N59/100</f>
        <v>0</v>
      </c>
      <c r="S50" s="13"/>
      <c r="T50" s="13"/>
      <c r="U50" s="13"/>
      <c r="V50" s="13"/>
    </row>
    <row r="51" spans="1:22" ht="15" customHeight="1">
      <c r="A51" s="37"/>
      <c r="B51" s="110"/>
      <c r="C51" s="110"/>
      <c r="D51" s="110"/>
      <c r="E51" s="110"/>
      <c r="F51" s="110"/>
      <c r="G51" s="110"/>
      <c r="H51" s="110"/>
      <c r="I51" s="110"/>
      <c r="J51" s="110"/>
      <c r="K51" s="110"/>
      <c r="L51" s="24" t="s">
        <v>94</v>
      </c>
      <c r="M51" s="38"/>
      <c r="N51" s="38"/>
      <c r="S51" s="13"/>
      <c r="T51" s="13"/>
      <c r="U51" s="13"/>
      <c r="V51" s="13"/>
    </row>
    <row r="52" spans="1:22" ht="15" customHeight="1">
      <c r="A52" s="37"/>
      <c r="B52" s="110"/>
      <c r="C52" s="110"/>
      <c r="D52" s="110"/>
      <c r="E52" s="110"/>
      <c r="F52" s="110"/>
      <c r="G52" s="110"/>
      <c r="H52" s="110"/>
      <c r="I52" s="110"/>
      <c r="J52" s="110"/>
      <c r="K52" s="110"/>
      <c r="L52" s="24" t="s">
        <v>99</v>
      </c>
      <c r="M52" s="38"/>
      <c r="N52" s="38"/>
      <c r="S52" s="13"/>
      <c r="T52" s="13"/>
      <c r="U52" s="13"/>
      <c r="V52" s="13"/>
    </row>
    <row r="53" spans="1:22" ht="15" customHeight="1">
      <c r="A53" s="37"/>
      <c r="B53" s="110"/>
      <c r="C53" s="110"/>
      <c r="D53" s="110"/>
      <c r="E53" s="110"/>
      <c r="F53" s="110"/>
      <c r="G53" s="110"/>
      <c r="H53" s="110"/>
      <c r="I53" s="110"/>
      <c r="J53" s="110"/>
      <c r="K53" s="110"/>
      <c r="L53" s="24" t="s">
        <v>100</v>
      </c>
      <c r="M53" s="38"/>
      <c r="N53" s="38"/>
      <c r="O53" s="5">
        <f>+M53*M59/100+N53*N59/100</f>
        <v>0</v>
      </c>
      <c r="S53" s="13"/>
      <c r="T53" s="13"/>
      <c r="U53" s="13"/>
      <c r="V53" s="13"/>
    </row>
    <row r="54" spans="1:22" ht="15" customHeight="1">
      <c r="A54" s="37"/>
      <c r="B54" s="142" t="s">
        <v>91</v>
      </c>
      <c r="C54" s="142"/>
      <c r="D54" s="142"/>
      <c r="E54" s="142"/>
      <c r="F54" s="142"/>
      <c r="G54" s="142"/>
      <c r="H54" s="142"/>
      <c r="I54" s="142"/>
      <c r="J54" s="142"/>
      <c r="K54" s="142"/>
      <c r="L54" s="24" t="s">
        <v>15</v>
      </c>
      <c r="M54" s="39">
        <f>IF((M44-M47-M48-0.2)&lt;=(M55+M56),(M55+M56),"Ошибка")</f>
        <v>0</v>
      </c>
      <c r="N54" s="39">
        <f>IF((N44-N47-N48-0.2)&lt;=(N55+N56),(N55+N56),"Ошибка")</f>
        <v>0</v>
      </c>
      <c r="S54" s="13"/>
      <c r="T54" s="13"/>
      <c r="U54" s="13"/>
      <c r="V54" s="13"/>
    </row>
    <row r="55" spans="1:22" ht="15" customHeight="1">
      <c r="A55" s="37"/>
      <c r="B55" s="142" t="s">
        <v>63</v>
      </c>
      <c r="C55" s="142"/>
      <c r="D55" s="142"/>
      <c r="E55" s="142"/>
      <c r="F55" s="142"/>
      <c r="G55" s="142"/>
      <c r="H55" s="142"/>
      <c r="I55" s="142"/>
      <c r="J55" s="142"/>
      <c r="K55" s="142"/>
      <c r="L55" s="24" t="s">
        <v>92</v>
      </c>
      <c r="M55" s="38"/>
      <c r="N55" s="38"/>
      <c r="S55" s="13"/>
      <c r="T55" s="13"/>
      <c r="U55" s="13"/>
      <c r="V55" s="13"/>
    </row>
    <row r="56" spans="1:22" ht="15" customHeight="1">
      <c r="A56" s="37"/>
      <c r="B56" s="142" t="s">
        <v>64</v>
      </c>
      <c r="C56" s="142"/>
      <c r="D56" s="142"/>
      <c r="E56" s="142"/>
      <c r="F56" s="142"/>
      <c r="G56" s="142"/>
      <c r="H56" s="142"/>
      <c r="I56" s="142"/>
      <c r="J56" s="142"/>
      <c r="K56" s="142"/>
      <c r="L56" s="24" t="s">
        <v>93</v>
      </c>
      <c r="M56" s="38"/>
      <c r="N56" s="38"/>
      <c r="S56" s="13"/>
      <c r="T56" s="13"/>
      <c r="U56" s="13"/>
      <c r="V56" s="13"/>
    </row>
    <row r="57" spans="1:22" ht="15" customHeight="1">
      <c r="A57" s="37"/>
      <c r="B57" s="111" t="s">
        <v>118</v>
      </c>
      <c r="C57" s="112"/>
      <c r="D57" s="112"/>
      <c r="E57" s="112"/>
      <c r="F57" s="112"/>
      <c r="G57" s="112"/>
      <c r="H57" s="112"/>
      <c r="I57" s="112"/>
      <c r="J57" s="112"/>
      <c r="K57" s="113"/>
      <c r="L57" s="24" t="s">
        <v>87</v>
      </c>
      <c r="M57" s="40" t="s">
        <v>16</v>
      </c>
      <c r="N57" s="40" t="s">
        <v>16</v>
      </c>
      <c r="S57" s="13"/>
      <c r="T57" s="13"/>
      <c r="U57" s="13"/>
      <c r="V57" s="13"/>
    </row>
    <row r="58" spans="1:22" ht="15" customHeight="1">
      <c r="A58" s="37"/>
      <c r="B58" s="111" t="s">
        <v>119</v>
      </c>
      <c r="C58" s="112"/>
      <c r="D58" s="112"/>
      <c r="E58" s="112"/>
      <c r="F58" s="112"/>
      <c r="G58" s="112"/>
      <c r="H58" s="112"/>
      <c r="I58" s="112"/>
      <c r="J58" s="112"/>
      <c r="K58" s="113"/>
      <c r="L58" s="24" t="s">
        <v>88</v>
      </c>
      <c r="M58" s="38"/>
      <c r="N58" s="38"/>
      <c r="S58" s="13"/>
      <c r="T58" s="13"/>
      <c r="U58" s="13"/>
      <c r="V58" s="13"/>
    </row>
    <row r="59" spans="1:22" ht="15" customHeight="1">
      <c r="A59" s="37"/>
      <c r="B59" s="111" t="s">
        <v>120</v>
      </c>
      <c r="C59" s="112"/>
      <c r="D59" s="112"/>
      <c r="E59" s="112"/>
      <c r="F59" s="112"/>
      <c r="G59" s="112"/>
      <c r="H59" s="112"/>
      <c r="I59" s="112"/>
      <c r="J59" s="112"/>
      <c r="K59" s="113"/>
      <c r="L59" s="24" t="s">
        <v>89</v>
      </c>
      <c r="M59" s="38"/>
      <c r="N59" s="38"/>
      <c r="S59" s="13"/>
      <c r="T59" s="13"/>
      <c r="U59" s="13"/>
      <c r="V59" s="13"/>
    </row>
    <row r="60" spans="1:22" ht="15" customHeight="1">
      <c r="A60" s="37"/>
      <c r="B60" s="142" t="s">
        <v>98</v>
      </c>
      <c r="C60" s="142"/>
      <c r="D60" s="142"/>
      <c r="E60" s="142"/>
      <c r="F60" s="142"/>
      <c r="G60" s="142"/>
      <c r="H60" s="142"/>
      <c r="I60" s="142"/>
      <c r="J60" s="142"/>
      <c r="K60" s="142"/>
      <c r="L60" s="24" t="s">
        <v>90</v>
      </c>
      <c r="M60" s="39">
        <f>ROUND((M55*M58/100+M56*M59/100),2)</f>
        <v>0</v>
      </c>
      <c r="N60" s="39">
        <f>ROUND((N55*N58/100+N56*N59/100),2)</f>
        <v>0</v>
      </c>
      <c r="O60" s="79"/>
      <c r="S60" s="13"/>
      <c r="T60" s="13"/>
      <c r="U60" s="13"/>
      <c r="V60" s="13"/>
    </row>
    <row r="61" spans="1:22" ht="15" customHeight="1">
      <c r="A61" s="37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O61" s="79"/>
      <c r="S61" s="13"/>
      <c r="T61" s="13"/>
      <c r="U61" s="13"/>
      <c r="V61" s="13"/>
    </row>
    <row r="62" spans="1:22">
      <c r="A62" s="37"/>
      <c r="B62" s="148" t="s">
        <v>96</v>
      </c>
      <c r="C62" s="148"/>
      <c r="D62" s="148"/>
      <c r="E62" s="148"/>
      <c r="F62" s="148"/>
      <c r="G62" s="148"/>
      <c r="H62" s="148"/>
      <c r="I62" s="148"/>
      <c r="J62" s="148"/>
      <c r="K62" s="148"/>
      <c r="L62" s="148"/>
      <c r="M62" s="148"/>
    </row>
    <row r="63" spans="1:22" ht="72" customHeight="1">
      <c r="A63" s="37"/>
      <c r="B63" s="149" t="s">
        <v>97</v>
      </c>
      <c r="C63" s="149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</row>
    <row r="64" spans="1:22" s="4" customFormat="1" ht="21" customHeight="1">
      <c r="A64" s="37"/>
      <c r="B64" s="118" t="s">
        <v>39</v>
      </c>
      <c r="C64" s="119"/>
      <c r="D64" s="119"/>
      <c r="E64" s="119"/>
      <c r="F64" s="119"/>
      <c r="G64" s="119"/>
      <c r="H64" s="119"/>
      <c r="I64" s="119"/>
      <c r="J64" s="120"/>
      <c r="K64" s="120"/>
      <c r="L64" s="120"/>
      <c r="M64" s="120"/>
      <c r="N64" s="121"/>
      <c r="O64" s="5"/>
    </row>
    <row r="65" spans="1:22" s="4" customFormat="1" ht="17.25" customHeight="1">
      <c r="A65" s="37"/>
      <c r="B65" s="124" t="s">
        <v>40</v>
      </c>
      <c r="C65" s="109"/>
      <c r="D65" s="109"/>
      <c r="E65" s="109"/>
      <c r="F65" s="109"/>
      <c r="G65" s="109"/>
      <c r="H65" s="109"/>
      <c r="I65" s="72"/>
      <c r="J65" s="123" t="s">
        <v>45</v>
      </c>
      <c r="K65" s="109"/>
      <c r="L65" s="25"/>
      <c r="M65" s="25"/>
      <c r="N65" s="26"/>
      <c r="O65" s="5"/>
      <c r="Q65" s="1"/>
      <c r="R65" s="1"/>
      <c r="S65" s="1"/>
      <c r="T65" s="1"/>
      <c r="U65" s="1"/>
      <c r="V65" s="1"/>
    </row>
    <row r="66" spans="1:22" s="4" customFormat="1" ht="15.75" customHeight="1">
      <c r="A66" s="37"/>
      <c r="B66" s="114" t="s">
        <v>19</v>
      </c>
      <c r="C66" s="115"/>
      <c r="D66" s="122"/>
      <c r="E66" s="122"/>
      <c r="J66" s="74" t="s">
        <v>19</v>
      </c>
      <c r="K66" s="13"/>
      <c r="L66" s="122"/>
      <c r="M66" s="122"/>
      <c r="N66" s="27"/>
      <c r="O66" s="5"/>
      <c r="Q66" s="1"/>
      <c r="R66" s="1"/>
      <c r="S66" s="1"/>
      <c r="T66" s="1"/>
      <c r="U66" s="1"/>
      <c r="V66" s="1"/>
    </row>
    <row r="67" spans="1:22" s="4" customFormat="1" ht="15.75" customHeight="1">
      <c r="A67" s="37"/>
      <c r="B67" s="114" t="s">
        <v>41</v>
      </c>
      <c r="C67" s="115"/>
      <c r="D67" s="151"/>
      <c r="E67" s="151"/>
      <c r="F67" s="151"/>
      <c r="G67" s="151"/>
      <c r="H67" s="151"/>
      <c r="I67" s="151"/>
      <c r="J67" s="74" t="s">
        <v>46</v>
      </c>
      <c r="K67" s="13"/>
      <c r="L67" s="146"/>
      <c r="M67" s="146"/>
      <c r="N67" s="147"/>
      <c r="O67" s="5"/>
      <c r="Q67" s="1"/>
      <c r="R67" s="1"/>
      <c r="S67" s="1"/>
      <c r="T67" s="1"/>
      <c r="U67" s="1"/>
      <c r="V67" s="1"/>
    </row>
    <row r="68" spans="1:22" s="4" customFormat="1" ht="16.5" customHeight="1">
      <c r="A68" s="37"/>
      <c r="B68" s="114" t="s">
        <v>42</v>
      </c>
      <c r="C68" s="115"/>
      <c r="D68" s="28"/>
      <c r="E68" s="28"/>
      <c r="F68" s="28"/>
      <c r="G68" s="13"/>
      <c r="J68" s="74" t="s">
        <v>42</v>
      </c>
      <c r="K68" s="13"/>
      <c r="L68" s="13"/>
      <c r="M68" s="13"/>
      <c r="N68" s="29"/>
      <c r="O68" s="5"/>
      <c r="Q68" s="1"/>
      <c r="R68" s="1"/>
      <c r="S68" s="1"/>
      <c r="T68" s="1"/>
      <c r="U68" s="1"/>
      <c r="V68" s="1"/>
    </row>
    <row r="69" spans="1:22" s="4" customFormat="1" ht="4.5" customHeight="1">
      <c r="A69" s="37"/>
      <c r="B69" s="116"/>
      <c r="C69" s="117"/>
      <c r="D69" s="117"/>
      <c r="E69" s="117"/>
      <c r="F69" s="117"/>
      <c r="G69" s="117"/>
      <c r="J69" s="75"/>
      <c r="N69" s="27"/>
      <c r="O69" s="5"/>
      <c r="Q69" s="1"/>
      <c r="R69" s="1"/>
      <c r="S69" s="1"/>
      <c r="T69" s="1"/>
      <c r="U69" s="1"/>
      <c r="V69" s="1"/>
    </row>
    <row r="70" spans="1:22" s="4" customFormat="1">
      <c r="A70" s="37"/>
      <c r="B70" s="114" t="s">
        <v>43</v>
      </c>
      <c r="C70" s="115"/>
      <c r="E70" s="122"/>
      <c r="F70" s="122"/>
      <c r="J70" s="75"/>
      <c r="N70" s="27"/>
      <c r="O70" s="5"/>
      <c r="Q70" s="1"/>
      <c r="R70" s="1"/>
      <c r="S70" s="1"/>
      <c r="T70" s="1"/>
      <c r="U70" s="1"/>
      <c r="V70" s="1"/>
    </row>
    <row r="71" spans="1:22" s="4" customFormat="1">
      <c r="A71" s="37"/>
      <c r="B71" s="9"/>
      <c r="C71" s="34"/>
      <c r="D71" s="13"/>
      <c r="E71" s="150" t="s">
        <v>44</v>
      </c>
      <c r="F71" s="150"/>
      <c r="G71" s="13"/>
      <c r="J71" s="75"/>
      <c r="N71" s="27"/>
      <c r="O71" s="5"/>
      <c r="Q71" s="1"/>
      <c r="R71" s="1"/>
      <c r="S71" s="1"/>
      <c r="T71" s="1"/>
      <c r="U71" s="1"/>
      <c r="V71" s="1"/>
    </row>
    <row r="72" spans="1:22" s="4" customFormat="1" ht="5.25" customHeight="1">
      <c r="A72" s="37"/>
      <c r="B72" s="30"/>
      <c r="C72" s="28"/>
      <c r="D72" s="28"/>
      <c r="E72" s="28"/>
      <c r="F72" s="28"/>
      <c r="G72" s="28"/>
      <c r="H72" s="28"/>
      <c r="I72" s="73"/>
      <c r="J72" s="76"/>
      <c r="K72" s="28"/>
      <c r="L72" s="28"/>
      <c r="M72" s="28"/>
      <c r="N72" s="31"/>
      <c r="O72" s="5"/>
      <c r="Q72" s="1"/>
      <c r="R72" s="1"/>
      <c r="S72" s="1"/>
      <c r="T72" s="1"/>
      <c r="U72" s="1"/>
      <c r="V72" s="1"/>
    </row>
    <row r="73" spans="1:22" s="4" customFormat="1">
      <c r="A73" s="1"/>
      <c r="B73" s="109"/>
      <c r="C73" s="109"/>
      <c r="D73" s="109"/>
      <c r="E73" s="109"/>
      <c r="F73" s="109"/>
      <c r="G73" s="1"/>
      <c r="H73" s="1"/>
      <c r="I73" s="1"/>
      <c r="J73" s="1"/>
      <c r="K73" s="1"/>
      <c r="L73" s="1"/>
      <c r="M73" s="1"/>
      <c r="O73" s="5"/>
      <c r="Q73" s="1"/>
      <c r="R73" s="1"/>
      <c r="S73" s="1"/>
      <c r="T73" s="1"/>
      <c r="U73" s="1"/>
      <c r="V73" s="1"/>
    </row>
    <row r="74" spans="1:22" s="4" customFormat="1">
      <c r="A74" s="1"/>
      <c r="B74" s="13"/>
      <c r="C74" s="13"/>
      <c r="D74" s="13"/>
      <c r="E74" s="13"/>
      <c r="F74" s="13"/>
      <c r="G74" s="1"/>
      <c r="H74" s="1"/>
      <c r="I74" s="1"/>
      <c r="J74" s="1"/>
      <c r="K74" s="1"/>
      <c r="L74" s="1"/>
      <c r="M74" s="1"/>
      <c r="O74" s="5"/>
      <c r="Q74" s="1"/>
      <c r="R74" s="1"/>
      <c r="S74" s="1"/>
      <c r="T74" s="1"/>
      <c r="U74" s="1"/>
      <c r="V74" s="1"/>
    </row>
    <row r="76" spans="1:22">
      <c r="B76" s="1"/>
    </row>
  </sheetData>
  <mergeCells count="78">
    <mergeCell ref="B38:K38"/>
    <mergeCell ref="B57:K57"/>
    <mergeCell ref="B52:K52"/>
    <mergeCell ref="B36:K36"/>
    <mergeCell ref="B37:K37"/>
    <mergeCell ref="B39:K39"/>
    <mergeCell ref="B55:K55"/>
    <mergeCell ref="B56:K56"/>
    <mergeCell ref="B42:N42"/>
    <mergeCell ref="B43:K43"/>
    <mergeCell ref="B44:K44"/>
    <mergeCell ref="B45:K45"/>
    <mergeCell ref="E70:F70"/>
    <mergeCell ref="E71:F71"/>
    <mergeCell ref="B70:C70"/>
    <mergeCell ref="B67:C67"/>
    <mergeCell ref="D67:I67"/>
    <mergeCell ref="B58:K58"/>
    <mergeCell ref="L67:N67"/>
    <mergeCell ref="B46:K46"/>
    <mergeCell ref="B50:K50"/>
    <mergeCell ref="B53:K53"/>
    <mergeCell ref="B54:K54"/>
    <mergeCell ref="B59:K59"/>
    <mergeCell ref="B60:K60"/>
    <mergeCell ref="B48:K48"/>
    <mergeCell ref="B51:K51"/>
    <mergeCell ref="B62:M62"/>
    <mergeCell ref="B63:N63"/>
    <mergeCell ref="B47:K47"/>
    <mergeCell ref="G12:N12"/>
    <mergeCell ref="B30:K30"/>
    <mergeCell ref="B14:F14"/>
    <mergeCell ref="L16:N16"/>
    <mergeCell ref="D17:K17"/>
    <mergeCell ref="B22:K22"/>
    <mergeCell ref="B23:N23"/>
    <mergeCell ref="B24:K24"/>
    <mergeCell ref="B25:K25"/>
    <mergeCell ref="B26:K26"/>
    <mergeCell ref="B16:C16"/>
    <mergeCell ref="B17:C17"/>
    <mergeCell ref="B20:M20"/>
    <mergeCell ref="B27:K27"/>
    <mergeCell ref="B29:K29"/>
    <mergeCell ref="B28:K28"/>
    <mergeCell ref="B21:K21"/>
    <mergeCell ref="B2:N2"/>
    <mergeCell ref="D4:M4"/>
    <mergeCell ref="B5:M5"/>
    <mergeCell ref="F6:G6"/>
    <mergeCell ref="B7:M7"/>
    <mergeCell ref="B6:C6"/>
    <mergeCell ref="B8:F8"/>
    <mergeCell ref="G8:N8"/>
    <mergeCell ref="B9:M9"/>
    <mergeCell ref="B10:F10"/>
    <mergeCell ref="G10:N10"/>
    <mergeCell ref="B11:M11"/>
    <mergeCell ref="D16:K16"/>
    <mergeCell ref="L19:M19"/>
    <mergeCell ref="B12:F12"/>
    <mergeCell ref="B73:F73"/>
    <mergeCell ref="B31:K31"/>
    <mergeCell ref="B33:K33"/>
    <mergeCell ref="B35:K35"/>
    <mergeCell ref="B32:K32"/>
    <mergeCell ref="B68:C68"/>
    <mergeCell ref="B69:G69"/>
    <mergeCell ref="B64:N64"/>
    <mergeCell ref="B66:C66"/>
    <mergeCell ref="L66:M66"/>
    <mergeCell ref="J65:K65"/>
    <mergeCell ref="B40:K40"/>
    <mergeCell ref="B41:K41"/>
    <mergeCell ref="D66:E66"/>
    <mergeCell ref="B49:K49"/>
    <mergeCell ref="B65:H65"/>
  </mergeCells>
  <phoneticPr fontId="4" type="noConversion"/>
  <printOptions horizontalCentered="1"/>
  <pageMargins left="0.19685039370078741" right="0.19685039370078741" top="0.19685039370078741" bottom="0.19685039370078741" header="0" footer="0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1"/>
  <sheetViews>
    <sheetView workbookViewId="0">
      <selection activeCell="K11" sqref="K11"/>
    </sheetView>
  </sheetViews>
  <sheetFormatPr defaultRowHeight="12.75"/>
  <cols>
    <col min="1" max="1" width="2.5703125" style="42" customWidth="1"/>
    <col min="2" max="2" width="7.28515625" style="41" customWidth="1"/>
    <col min="3" max="3" width="25" style="42" customWidth="1"/>
    <col min="4" max="5" width="16.5703125" style="42" customWidth="1"/>
    <col min="6" max="6" width="14.140625" style="42" customWidth="1"/>
    <col min="7" max="7" width="16.7109375" style="43" customWidth="1"/>
    <col min="8" max="8" width="18.85546875" style="43" customWidth="1"/>
    <col min="9" max="9" width="19.140625" style="41" customWidth="1"/>
    <col min="10" max="10" width="16.7109375" style="41" customWidth="1"/>
    <col min="11" max="11" width="18.28515625" style="41" customWidth="1"/>
    <col min="12" max="12" width="20.140625" style="42" customWidth="1"/>
    <col min="13" max="13" width="19.7109375" style="42" customWidth="1"/>
    <col min="14" max="16384" width="9.140625" style="42"/>
  </cols>
  <sheetData>
    <row r="1" spans="1:16">
      <c r="A1" s="42" t="s">
        <v>17</v>
      </c>
    </row>
    <row r="2" spans="1:16" ht="19.5" customHeight="1">
      <c r="L2" s="152" t="s">
        <v>69</v>
      </c>
      <c r="M2" s="152"/>
    </row>
    <row r="3" spans="1:16">
      <c r="L3" s="44"/>
      <c r="M3" s="44"/>
    </row>
    <row r="4" spans="1:16" ht="15" customHeight="1">
      <c r="L4" s="35" t="s">
        <v>19</v>
      </c>
      <c r="M4" s="32"/>
    </row>
    <row r="5" spans="1:16" s="45" customFormat="1" ht="95.25" customHeight="1">
      <c r="B5" s="153" t="s">
        <v>111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16" s="45" customFormat="1" ht="15.75" customHeight="1">
      <c r="B6" s="46"/>
      <c r="C6" s="36"/>
      <c r="D6" s="49"/>
      <c r="E6" s="49"/>
      <c r="F6" s="49"/>
      <c r="G6" s="32">
        <f>list01!N6</f>
        <v>0</v>
      </c>
      <c r="H6" s="47" t="s">
        <v>49</v>
      </c>
      <c r="I6" s="32">
        <f>list01!H6</f>
        <v>0</v>
      </c>
      <c r="J6" s="48" t="s">
        <v>131</v>
      </c>
      <c r="K6" s="48"/>
      <c r="M6" s="49"/>
      <c r="N6" s="36"/>
      <c r="O6" s="36"/>
      <c r="P6" s="50"/>
    </row>
    <row r="7" spans="1:16" s="45" customFormat="1" ht="15.75" customHeight="1">
      <c r="B7" s="46"/>
      <c r="C7" s="36"/>
      <c r="D7" s="36"/>
      <c r="E7" s="80"/>
      <c r="F7" s="80"/>
      <c r="G7" s="51"/>
      <c r="H7" s="52"/>
      <c r="I7" s="49"/>
      <c r="J7" s="49"/>
      <c r="K7" s="36"/>
      <c r="L7" s="36"/>
      <c r="M7" s="36"/>
    </row>
    <row r="8" spans="1:16" s="55" customFormat="1" ht="51">
      <c r="B8" s="53" t="s">
        <v>50</v>
      </c>
      <c r="C8" s="53" t="s">
        <v>70</v>
      </c>
      <c r="D8" s="53" t="s">
        <v>51</v>
      </c>
      <c r="E8" s="53" t="s">
        <v>102</v>
      </c>
      <c r="F8" s="53" t="s">
        <v>103</v>
      </c>
      <c r="G8" s="53" t="s">
        <v>52</v>
      </c>
      <c r="H8" s="54" t="s">
        <v>53</v>
      </c>
      <c r="I8" s="54" t="s">
        <v>54</v>
      </c>
      <c r="J8" s="54" t="s">
        <v>101</v>
      </c>
      <c r="K8" s="54" t="s">
        <v>55</v>
      </c>
      <c r="L8" s="54" t="s">
        <v>105</v>
      </c>
      <c r="M8" s="53" t="s">
        <v>57</v>
      </c>
    </row>
    <row r="9" spans="1:16" s="55" customFormat="1" ht="15">
      <c r="B9" s="59" t="s">
        <v>104</v>
      </c>
      <c r="C9" s="59">
        <v>1</v>
      </c>
      <c r="D9" s="59">
        <f>+C9+1</f>
        <v>2</v>
      </c>
      <c r="E9" s="59">
        <f t="shared" ref="E9" si="0">+D9+1</f>
        <v>3</v>
      </c>
      <c r="F9" s="59">
        <f t="shared" ref="F9" si="1">+E9+1</f>
        <v>4</v>
      </c>
      <c r="G9" s="59">
        <f t="shared" ref="G9" si="2">+F9+1</f>
        <v>5</v>
      </c>
      <c r="H9" s="59">
        <f t="shared" ref="H9" si="3">+G9+1</f>
        <v>6</v>
      </c>
      <c r="I9" s="59">
        <f t="shared" ref="I9" si="4">+H9+1</f>
        <v>7</v>
      </c>
      <c r="J9" s="59">
        <f t="shared" ref="J9" si="5">+I9+1</f>
        <v>8</v>
      </c>
      <c r="K9" s="59">
        <f>+J9+1</f>
        <v>9</v>
      </c>
      <c r="L9" s="59">
        <f t="shared" ref="L9" si="6">+K9+1</f>
        <v>10</v>
      </c>
      <c r="M9" s="59">
        <f t="shared" ref="M9" si="7">+L9+1</f>
        <v>11</v>
      </c>
    </row>
    <row r="10" spans="1:16" s="57" customFormat="1" ht="12.75" customHeight="1">
      <c r="B10" s="155" t="s">
        <v>58</v>
      </c>
      <c r="C10" s="156"/>
      <c r="D10" s="156"/>
      <c r="E10" s="156"/>
      <c r="F10" s="156"/>
      <c r="G10" s="157"/>
      <c r="H10" s="56"/>
      <c r="I10" s="56"/>
      <c r="J10" s="56"/>
      <c r="K10" s="56"/>
      <c r="L10" s="56"/>
      <c r="M10" s="71" t="s">
        <v>59</v>
      </c>
    </row>
    <row r="11" spans="1:16" s="58" customFormat="1" ht="12.75" customHeight="1">
      <c r="B11" s="158" t="s">
        <v>132</v>
      </c>
      <c r="C11" s="159"/>
      <c r="D11" s="159"/>
      <c r="E11" s="159"/>
      <c r="F11" s="159"/>
      <c r="G11" s="159"/>
      <c r="H11" s="56"/>
      <c r="I11" s="56"/>
      <c r="J11" s="56"/>
      <c r="K11" s="56"/>
      <c r="L11" s="56"/>
      <c r="M11" s="71" t="s">
        <v>59</v>
      </c>
    </row>
    <row r="12" spans="1:16" s="61" customFormat="1" ht="12.75" customHeight="1">
      <c r="B12" s="158" t="s">
        <v>60</v>
      </c>
      <c r="C12" s="159"/>
      <c r="D12" s="159"/>
      <c r="E12" s="159"/>
      <c r="F12" s="159"/>
      <c r="G12" s="159"/>
      <c r="H12" s="78">
        <f>IF(ROUND(H10+H11,2)-ROUND(H13,2)=0,H10+H11,"Ошибка")</f>
        <v>0</v>
      </c>
      <c r="I12" s="78">
        <f>IF(ROUND(I10+I11,2)-ROUND(I13,2)=0,I10+I11,"Ошибка")</f>
        <v>0</v>
      </c>
      <c r="J12" s="78">
        <f>IF(ROUND(J10+J11,2)-ROUND(J13,2)=0,J10+J11,"Ошибка")</f>
        <v>0</v>
      </c>
      <c r="K12" s="78">
        <f>IF(ROUND(K10+K11,2)&gt;=ROUND(K13,2)-0.2,K10+K11,"Ошибка")</f>
        <v>0</v>
      </c>
      <c r="L12" s="78">
        <f>IF(ROUND(L10+L11,2)&gt;=ROUND(L13,2)-0.2,L10+L11,"Ошибка")</f>
        <v>0</v>
      </c>
      <c r="M12" s="71" t="s">
        <v>59</v>
      </c>
    </row>
    <row r="13" spans="1:16" s="95" customFormat="1" ht="18">
      <c r="B13" s="96"/>
      <c r="C13" s="97"/>
      <c r="D13" s="98"/>
      <c r="E13" s="98"/>
      <c r="F13" s="98"/>
      <c r="G13" s="98"/>
      <c r="H13" s="99">
        <f>list01!M24+list01!N24</f>
        <v>0</v>
      </c>
      <c r="I13" s="99">
        <f>list01!M25+list01!N25</f>
        <v>0</v>
      </c>
      <c r="J13" s="99">
        <f>list01!M35+list01!N35</f>
        <v>0</v>
      </c>
      <c r="K13" s="99">
        <f>list01!M41+list01!N41</f>
        <v>0</v>
      </c>
      <c r="L13" s="99">
        <f>list01!M29+list01!N29</f>
        <v>0</v>
      </c>
    </row>
    <row r="14" spans="1:16" s="61" customFormat="1">
      <c r="B14" s="154" t="s">
        <v>133</v>
      </c>
      <c r="C14" s="154"/>
      <c r="D14" s="154"/>
      <c r="E14" s="154"/>
      <c r="F14" s="154"/>
      <c r="G14" s="154"/>
      <c r="H14" s="154"/>
      <c r="I14" s="154"/>
      <c r="J14" s="81"/>
      <c r="K14" s="77"/>
      <c r="L14" s="77"/>
      <c r="M14" s="77"/>
    </row>
    <row r="15" spans="1:16" s="61" customFormat="1">
      <c r="B15" s="154" t="s">
        <v>106</v>
      </c>
      <c r="C15" s="154"/>
      <c r="D15" s="154"/>
      <c r="E15" s="154"/>
      <c r="F15" s="154"/>
      <c r="G15" s="154"/>
      <c r="H15" s="154"/>
      <c r="I15" s="154"/>
      <c r="J15" s="81"/>
      <c r="K15" s="65"/>
    </row>
    <row r="16" spans="1:16" s="61" customFormat="1">
      <c r="B16" s="154" t="s">
        <v>107</v>
      </c>
      <c r="C16" s="154"/>
      <c r="D16" s="154"/>
      <c r="E16" s="154"/>
      <c r="F16" s="154"/>
      <c r="G16" s="154"/>
      <c r="H16" s="154"/>
      <c r="I16" s="154"/>
      <c r="J16" s="81"/>
      <c r="K16" s="65"/>
    </row>
    <row r="17" spans="2:13" s="61" customFormat="1">
      <c r="B17" s="154" t="s">
        <v>108</v>
      </c>
      <c r="C17" s="154"/>
      <c r="D17" s="154"/>
      <c r="E17" s="154"/>
      <c r="F17" s="154"/>
      <c r="G17" s="154"/>
      <c r="H17" s="154"/>
      <c r="I17" s="154"/>
      <c r="J17" s="81"/>
      <c r="K17" s="65"/>
    </row>
    <row r="18" spans="2:13" s="61" customFormat="1">
      <c r="B18" s="154" t="s">
        <v>109</v>
      </c>
      <c r="C18" s="154"/>
      <c r="D18" s="154"/>
      <c r="E18" s="154"/>
      <c r="F18" s="154"/>
      <c r="G18" s="154"/>
      <c r="H18" s="154"/>
      <c r="I18" s="154"/>
      <c r="J18" s="81"/>
      <c r="K18" s="65"/>
    </row>
    <row r="19" spans="2:13">
      <c r="B19" s="160" t="s">
        <v>110</v>
      </c>
      <c r="C19" s="160"/>
      <c r="D19" s="160"/>
      <c r="E19" s="160"/>
      <c r="F19" s="160"/>
      <c r="G19" s="160"/>
      <c r="H19" s="160"/>
      <c r="I19" s="160"/>
      <c r="J19" s="160"/>
      <c r="K19" s="160"/>
      <c r="L19" s="160"/>
      <c r="M19" s="160"/>
    </row>
    <row r="20" spans="2:13">
      <c r="B20" s="160" t="s">
        <v>73</v>
      </c>
      <c r="C20" s="160"/>
      <c r="D20" s="160"/>
      <c r="E20" s="160"/>
      <c r="F20" s="160"/>
      <c r="G20" s="160"/>
      <c r="H20" s="160"/>
      <c r="I20" s="160"/>
      <c r="J20" s="160"/>
      <c r="K20" s="60"/>
    </row>
    <row r="21" spans="2:13">
      <c r="B21" s="60"/>
      <c r="C21" s="66"/>
      <c r="D21" s="60"/>
      <c r="E21" s="60"/>
      <c r="F21" s="60"/>
      <c r="G21" s="60"/>
      <c r="H21" s="60"/>
      <c r="I21" s="60"/>
      <c r="J21" s="60"/>
      <c r="K21" s="60"/>
    </row>
    <row r="22" spans="2:13"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5" spans="2:13" s="68" customFormat="1">
      <c r="B25" s="67"/>
      <c r="G25" s="69"/>
      <c r="H25" s="69"/>
      <c r="I25" s="67"/>
      <c r="J25" s="67"/>
      <c r="K25" s="67"/>
    </row>
    <row r="26" spans="2:13" s="68" customFormat="1">
      <c r="B26" s="67"/>
      <c r="G26" s="69"/>
      <c r="H26" s="69"/>
      <c r="I26" s="67"/>
      <c r="J26" s="67"/>
      <c r="K26" s="67"/>
    </row>
    <row r="27" spans="2:13" s="68" customFormat="1">
      <c r="B27" s="67"/>
      <c r="G27" s="69"/>
      <c r="H27" s="69"/>
      <c r="I27" s="67"/>
      <c r="J27" s="67"/>
      <c r="K27" s="67"/>
    </row>
    <row r="28" spans="2:13" s="68" customFormat="1">
      <c r="B28" s="67"/>
      <c r="G28" s="69"/>
      <c r="H28" s="69"/>
      <c r="I28" s="67"/>
      <c r="J28" s="67"/>
      <c r="K28" s="67"/>
    </row>
    <row r="29" spans="2:13" s="68" customFormat="1">
      <c r="B29" s="67"/>
      <c r="G29" s="69"/>
      <c r="H29" s="69"/>
      <c r="I29" s="67"/>
      <c r="J29" s="67"/>
      <c r="K29" s="67"/>
    </row>
    <row r="30" spans="2:13" s="68" customFormat="1">
      <c r="B30" s="67"/>
      <c r="G30" s="69"/>
      <c r="H30" s="69"/>
      <c r="I30" s="67"/>
      <c r="J30" s="67"/>
      <c r="K30" s="67"/>
    </row>
    <row r="31" spans="2:13" s="68" customFormat="1">
      <c r="B31" s="67"/>
      <c r="G31" s="69"/>
      <c r="H31" s="69"/>
      <c r="I31" s="67"/>
      <c r="J31" s="67"/>
      <c r="K31" s="67"/>
    </row>
    <row r="32" spans="2:13" s="68" customFormat="1">
      <c r="B32" s="67"/>
      <c r="G32" s="69"/>
      <c r="H32" s="69"/>
      <c r="I32" s="67"/>
      <c r="J32" s="67"/>
      <c r="K32" s="67"/>
    </row>
    <row r="33" spans="2:11" s="68" customFormat="1">
      <c r="B33" s="67"/>
      <c r="G33" s="69"/>
      <c r="H33" s="69"/>
      <c r="I33" s="67"/>
      <c r="J33" s="67"/>
      <c r="K33" s="67"/>
    </row>
    <row r="34" spans="2:11" s="68" customFormat="1">
      <c r="B34" s="67"/>
      <c r="G34" s="69"/>
      <c r="H34" s="69"/>
      <c r="I34" s="67"/>
      <c r="J34" s="67"/>
      <c r="K34" s="67"/>
    </row>
    <row r="35" spans="2:11" s="68" customFormat="1">
      <c r="B35" s="67"/>
      <c r="G35" s="69"/>
      <c r="H35" s="69"/>
      <c r="I35" s="67"/>
      <c r="J35" s="67"/>
      <c r="K35" s="67"/>
    </row>
    <row r="36" spans="2:11" s="68" customFormat="1">
      <c r="B36" s="67"/>
      <c r="G36" s="69"/>
      <c r="H36" s="69"/>
      <c r="I36" s="67"/>
      <c r="J36" s="67"/>
      <c r="K36" s="67"/>
    </row>
    <row r="37" spans="2:11" s="68" customFormat="1">
      <c r="B37" s="67"/>
      <c r="G37" s="69"/>
      <c r="H37" s="69"/>
      <c r="I37" s="67"/>
      <c r="J37" s="67"/>
      <c r="K37" s="67"/>
    </row>
    <row r="38" spans="2:11" s="68" customFormat="1">
      <c r="B38" s="67"/>
      <c r="G38" s="69"/>
      <c r="H38" s="69"/>
      <c r="I38" s="67"/>
      <c r="J38" s="67"/>
      <c r="K38" s="67"/>
    </row>
    <row r="39" spans="2:11" s="68" customFormat="1">
      <c r="B39" s="67"/>
      <c r="G39" s="69"/>
      <c r="H39" s="69"/>
      <c r="I39" s="67"/>
      <c r="J39" s="67"/>
      <c r="K39" s="67"/>
    </row>
    <row r="40" spans="2:11" s="68" customFormat="1">
      <c r="B40" s="67"/>
      <c r="G40" s="69"/>
      <c r="H40" s="69"/>
      <c r="I40" s="67"/>
      <c r="J40" s="67"/>
      <c r="K40" s="67"/>
    </row>
    <row r="41" spans="2:11" s="68" customFormat="1">
      <c r="B41" s="67"/>
      <c r="G41" s="69"/>
      <c r="H41" s="69"/>
      <c r="I41" s="67"/>
      <c r="J41" s="67"/>
      <c r="K41" s="67"/>
    </row>
    <row r="42" spans="2:11" s="68" customFormat="1">
      <c r="B42" s="67"/>
      <c r="G42" s="69"/>
      <c r="H42" s="69"/>
      <c r="I42" s="67"/>
      <c r="J42" s="67"/>
      <c r="K42" s="67"/>
    </row>
    <row r="43" spans="2:11" s="68" customFormat="1">
      <c r="B43" s="67"/>
      <c r="G43" s="69"/>
      <c r="H43" s="69"/>
      <c r="I43" s="67"/>
      <c r="J43" s="67"/>
      <c r="K43" s="67"/>
    </row>
    <row r="44" spans="2:11" s="68" customFormat="1">
      <c r="B44" s="67"/>
      <c r="G44" s="69"/>
      <c r="H44" s="69"/>
      <c r="I44" s="67"/>
      <c r="J44" s="67"/>
      <c r="K44" s="67"/>
    </row>
    <row r="45" spans="2:11" s="68" customFormat="1">
      <c r="B45" s="67"/>
      <c r="G45" s="69"/>
      <c r="H45" s="69"/>
      <c r="I45" s="67"/>
      <c r="J45" s="67"/>
      <c r="K45" s="67"/>
    </row>
    <row r="46" spans="2:11" s="68" customFormat="1">
      <c r="B46" s="67"/>
      <c r="G46" s="69"/>
      <c r="H46" s="69"/>
      <c r="I46" s="67"/>
      <c r="J46" s="67"/>
      <c r="K46" s="67"/>
    </row>
    <row r="47" spans="2:11" s="68" customFormat="1">
      <c r="B47" s="67"/>
      <c r="G47" s="69"/>
      <c r="H47" s="69"/>
      <c r="I47" s="67"/>
      <c r="J47" s="67"/>
      <c r="K47" s="67"/>
    </row>
    <row r="48" spans="2:11" s="68" customFormat="1">
      <c r="B48" s="67"/>
      <c r="G48" s="69"/>
      <c r="H48" s="69"/>
      <c r="I48" s="67"/>
      <c r="J48" s="67"/>
      <c r="K48" s="67"/>
    </row>
    <row r="49" spans="2:11" s="68" customFormat="1">
      <c r="B49" s="67"/>
      <c r="G49" s="69"/>
      <c r="H49" s="69"/>
      <c r="I49" s="67"/>
      <c r="J49" s="67"/>
      <c r="K49" s="67"/>
    </row>
    <row r="50" spans="2:11" s="68" customFormat="1">
      <c r="B50" s="67"/>
      <c r="G50" s="69"/>
      <c r="H50" s="69"/>
      <c r="I50" s="67"/>
      <c r="J50" s="67"/>
      <c r="K50" s="67"/>
    </row>
    <row r="51" spans="2:11" s="68" customFormat="1">
      <c r="B51" s="67"/>
      <c r="G51" s="69"/>
      <c r="H51" s="69"/>
      <c r="I51" s="67"/>
      <c r="J51" s="67"/>
      <c r="K51" s="67"/>
    </row>
    <row r="52" spans="2:11" s="68" customFormat="1">
      <c r="B52" s="67"/>
      <c r="G52" s="69"/>
      <c r="H52" s="69"/>
      <c r="I52" s="67"/>
      <c r="J52" s="67"/>
      <c r="K52" s="67"/>
    </row>
    <row r="53" spans="2:11" s="68" customFormat="1">
      <c r="B53" s="67"/>
      <c r="G53" s="69"/>
      <c r="H53" s="69"/>
      <c r="I53" s="67"/>
      <c r="J53" s="67"/>
      <c r="K53" s="67"/>
    </row>
    <row r="54" spans="2:11" s="68" customFormat="1">
      <c r="B54" s="67"/>
      <c r="G54" s="69"/>
      <c r="H54" s="69"/>
      <c r="I54" s="67"/>
      <c r="J54" s="67"/>
      <c r="K54" s="67"/>
    </row>
    <row r="55" spans="2:11" s="68" customFormat="1">
      <c r="B55" s="67"/>
      <c r="G55" s="69"/>
      <c r="H55" s="69"/>
      <c r="I55" s="67"/>
      <c r="J55" s="67"/>
      <c r="K55" s="67"/>
    </row>
    <row r="56" spans="2:11" s="68" customFormat="1">
      <c r="B56" s="67"/>
      <c r="G56" s="69"/>
      <c r="H56" s="69"/>
      <c r="I56" s="67"/>
      <c r="J56" s="67"/>
      <c r="K56" s="67"/>
    </row>
    <row r="57" spans="2:11" s="68" customFormat="1">
      <c r="B57" s="67"/>
      <c r="G57" s="69"/>
      <c r="H57" s="69"/>
      <c r="I57" s="67"/>
      <c r="J57" s="67"/>
      <c r="K57" s="67"/>
    </row>
    <row r="58" spans="2:11" s="68" customFormat="1">
      <c r="B58" s="67"/>
      <c r="G58" s="69"/>
      <c r="H58" s="69"/>
      <c r="I58" s="67"/>
      <c r="J58" s="67"/>
      <c r="K58" s="67"/>
    </row>
    <row r="59" spans="2:11" s="68" customFormat="1">
      <c r="B59" s="67"/>
      <c r="G59" s="69"/>
      <c r="H59" s="69"/>
      <c r="I59" s="67"/>
      <c r="J59" s="67"/>
      <c r="K59" s="67"/>
    </row>
    <row r="60" spans="2:11" s="68" customFormat="1">
      <c r="B60" s="67"/>
      <c r="G60" s="69"/>
      <c r="H60" s="69"/>
      <c r="I60" s="67"/>
      <c r="J60" s="67"/>
      <c r="K60" s="67"/>
    </row>
    <row r="61" spans="2:11" s="68" customFormat="1">
      <c r="B61" s="67"/>
      <c r="G61" s="69"/>
      <c r="H61" s="69"/>
      <c r="I61" s="67"/>
      <c r="J61" s="67"/>
      <c r="K61" s="67"/>
    </row>
  </sheetData>
  <protectedRanges>
    <protectedRange sqref="B19:J19 K15:K65533 B21:J65533" name="Диапазон1_2"/>
    <protectedRange sqref="M10:M11" name="Диапазон1_1_1"/>
    <protectedRange sqref="B13:G13" name="Диапазон1_3_1"/>
    <protectedRange sqref="B11:G11" name="Диапазон1_1_2"/>
    <protectedRange sqref="B12:G12" name="Диапазон1_1_3"/>
    <protectedRange sqref="L12" name="Диапазон1_3"/>
    <protectedRange sqref="H13:L13" name="Диапазон1_3_2"/>
    <protectedRange sqref="B20:H20" name="Диапазон1"/>
    <protectedRange sqref="K12" name="Диапазон1_3_1_2"/>
  </protectedRanges>
  <mergeCells count="12">
    <mergeCell ref="B20:J20"/>
    <mergeCell ref="B19:M19"/>
    <mergeCell ref="B18:I18"/>
    <mergeCell ref="B17:I17"/>
    <mergeCell ref="B16:I16"/>
    <mergeCell ref="L2:M2"/>
    <mergeCell ref="B5:M5"/>
    <mergeCell ref="B15:I15"/>
    <mergeCell ref="B14:I14"/>
    <mergeCell ref="B10:G10"/>
    <mergeCell ref="B11:G11"/>
    <mergeCell ref="B12:G1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2"/>
  <sheetViews>
    <sheetView workbookViewId="0">
      <selection activeCell="B15" sqref="B15:I15"/>
    </sheetView>
  </sheetViews>
  <sheetFormatPr defaultRowHeight="12.75"/>
  <cols>
    <col min="1" max="1" width="3.28515625" style="42" customWidth="1"/>
    <col min="2" max="2" width="7.28515625" style="41" customWidth="1"/>
    <col min="3" max="3" width="25" style="42" customWidth="1"/>
    <col min="4" max="6" width="16.5703125" style="42" customWidth="1"/>
    <col min="7" max="7" width="16.7109375" style="43" customWidth="1"/>
    <col min="8" max="8" width="18.85546875" style="43" customWidth="1"/>
    <col min="9" max="10" width="19.140625" style="41" customWidth="1"/>
    <col min="11" max="11" width="18.28515625" style="41" customWidth="1"/>
    <col min="12" max="12" width="20.140625" style="42" customWidth="1"/>
    <col min="13" max="13" width="19.7109375" style="42" customWidth="1"/>
    <col min="14" max="16384" width="9.140625" style="42"/>
  </cols>
  <sheetData>
    <row r="1" spans="1:16">
      <c r="A1" s="42" t="s">
        <v>17</v>
      </c>
    </row>
    <row r="2" spans="1:16" ht="19.5" customHeight="1">
      <c r="L2" s="152" t="s">
        <v>61</v>
      </c>
      <c r="M2" s="152"/>
    </row>
    <row r="3" spans="1:16" ht="15" customHeight="1">
      <c r="L3" s="44"/>
      <c r="M3" s="44"/>
    </row>
    <row r="4" spans="1:16" ht="15" customHeight="1">
      <c r="L4" s="35" t="s">
        <v>19</v>
      </c>
      <c r="M4" s="32"/>
    </row>
    <row r="5" spans="1:16" s="45" customFormat="1" ht="57" customHeight="1">
      <c r="B5" s="153" t="s">
        <v>112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16" s="45" customFormat="1" ht="15.75" customHeight="1">
      <c r="B6" s="46"/>
      <c r="C6" s="36"/>
      <c r="D6" s="36"/>
      <c r="E6" s="80"/>
      <c r="F6" s="80"/>
      <c r="G6" s="70">
        <f>list01!N6</f>
        <v>0</v>
      </c>
      <c r="H6" s="47" t="s">
        <v>49</v>
      </c>
      <c r="I6" s="70">
        <f>list01!H6</f>
        <v>0</v>
      </c>
      <c r="J6" s="48" t="s">
        <v>131</v>
      </c>
      <c r="K6" s="48"/>
      <c r="M6" s="49"/>
      <c r="N6" s="36"/>
      <c r="O6" s="36"/>
      <c r="P6" s="50"/>
    </row>
    <row r="7" spans="1:16" s="45" customFormat="1" ht="15.75" customHeight="1">
      <c r="B7" s="46"/>
      <c r="C7" s="36"/>
      <c r="D7" s="36"/>
      <c r="E7" s="80"/>
      <c r="F7" s="80"/>
      <c r="G7" s="51"/>
      <c r="H7" s="52"/>
      <c r="I7" s="49"/>
      <c r="J7" s="49"/>
      <c r="K7" s="36"/>
      <c r="L7" s="36"/>
      <c r="M7" s="36"/>
    </row>
    <row r="8" spans="1:16" s="55" customFormat="1" ht="51">
      <c r="B8" s="53" t="s">
        <v>50</v>
      </c>
      <c r="C8" s="53" t="s">
        <v>62</v>
      </c>
      <c r="D8" s="53" t="s">
        <v>51</v>
      </c>
      <c r="E8" s="53" t="s">
        <v>102</v>
      </c>
      <c r="F8" s="53" t="s">
        <v>103</v>
      </c>
      <c r="G8" s="53" t="s">
        <v>52</v>
      </c>
      <c r="H8" s="54" t="s">
        <v>53</v>
      </c>
      <c r="I8" s="54" t="s">
        <v>54</v>
      </c>
      <c r="J8" s="54" t="s">
        <v>101</v>
      </c>
      <c r="K8" s="54" t="s">
        <v>55</v>
      </c>
      <c r="L8" s="54" t="s">
        <v>56</v>
      </c>
      <c r="M8" s="53" t="s">
        <v>57</v>
      </c>
    </row>
    <row r="9" spans="1:16" s="55" customFormat="1" ht="15">
      <c r="B9" s="59" t="s">
        <v>104</v>
      </c>
      <c r="C9" s="59">
        <v>1</v>
      </c>
      <c r="D9" s="59">
        <v>2</v>
      </c>
      <c r="E9" s="59">
        <v>3</v>
      </c>
      <c r="F9" s="59">
        <v>4</v>
      </c>
      <c r="G9" s="59">
        <v>5</v>
      </c>
      <c r="H9" s="59">
        <v>6</v>
      </c>
      <c r="I9" s="59">
        <v>7</v>
      </c>
      <c r="J9" s="59">
        <v>8</v>
      </c>
      <c r="K9" s="59">
        <v>9</v>
      </c>
      <c r="L9" s="59">
        <v>10</v>
      </c>
      <c r="M9" s="59">
        <v>11</v>
      </c>
    </row>
    <row r="10" spans="1:16" s="57" customFormat="1">
      <c r="B10" s="155" t="s">
        <v>58</v>
      </c>
      <c r="C10" s="156"/>
      <c r="D10" s="156"/>
      <c r="E10" s="156"/>
      <c r="F10" s="156"/>
      <c r="G10" s="157"/>
      <c r="H10" s="56"/>
      <c r="I10" s="56"/>
      <c r="J10" s="56"/>
      <c r="K10" s="56"/>
      <c r="L10" s="56"/>
      <c r="M10" s="71" t="s">
        <v>59</v>
      </c>
    </row>
    <row r="11" spans="1:16" s="58" customFormat="1">
      <c r="B11" s="158" t="s">
        <v>132</v>
      </c>
      <c r="C11" s="159"/>
      <c r="D11" s="159"/>
      <c r="E11" s="159"/>
      <c r="F11" s="159"/>
      <c r="G11" s="159"/>
      <c r="H11" s="56"/>
      <c r="I11" s="56"/>
      <c r="J11" s="56"/>
      <c r="K11" s="56"/>
      <c r="L11" s="56"/>
      <c r="M11" s="71" t="s">
        <v>59</v>
      </c>
    </row>
    <row r="12" spans="1:16" s="61" customFormat="1">
      <c r="B12" s="158" t="s">
        <v>60</v>
      </c>
      <c r="C12" s="159"/>
      <c r="D12" s="159"/>
      <c r="E12" s="159"/>
      <c r="F12" s="159"/>
      <c r="G12" s="159"/>
      <c r="H12" s="78">
        <f>IF(ROUND(H10+H11,2)-ROUND(H13,2)=0,H10+H11,"Ошибка")</f>
        <v>0</v>
      </c>
      <c r="I12" s="78">
        <f>IF(ROUND(I10+I11,2)-ROUND(I13,2)=0,I10+I11,"Ошибка")</f>
        <v>0</v>
      </c>
      <c r="J12" s="78">
        <f>IF(ROUND(J10+J11,2)-ROUND(J13,2)=0,J10+J11,"Ошибка")</f>
        <v>0</v>
      </c>
      <c r="K12" s="78">
        <f>IF(ROUND(K10+K11,2)&gt;=ROUND(K13,2)-0.2,K10+K11,"Ошибка")</f>
        <v>0</v>
      </c>
      <c r="L12" s="78">
        <f>IF(ROUND(L10+L11,2)-ROUND(L13,2)=0,L10+L11,"Ошибка")</f>
        <v>0</v>
      </c>
      <c r="M12" s="71" t="s">
        <v>59</v>
      </c>
    </row>
    <row r="13" spans="1:16" s="61" customFormat="1" ht="18">
      <c r="B13" s="62"/>
      <c r="C13" s="63"/>
      <c r="D13" s="64"/>
      <c r="E13" s="64"/>
      <c r="F13" s="64"/>
      <c r="G13" s="64"/>
      <c r="H13" s="99">
        <f>list01!M43+list01!N43</f>
        <v>0</v>
      </c>
      <c r="I13" s="99">
        <f>list01!M44+list01!N44</f>
        <v>0</v>
      </c>
      <c r="J13" s="99">
        <f>list01!M54+list01!N54</f>
        <v>0</v>
      </c>
      <c r="K13" s="99">
        <f>list01!M60+list01!N60</f>
        <v>0</v>
      </c>
      <c r="L13" s="99">
        <f>list01!M48+list01!N48</f>
        <v>0</v>
      </c>
    </row>
    <row r="14" spans="1:16" s="61" customFormat="1">
      <c r="B14" s="161" t="s">
        <v>133</v>
      </c>
      <c r="C14" s="161"/>
      <c r="D14" s="161"/>
      <c r="E14" s="161"/>
      <c r="F14" s="161"/>
      <c r="G14" s="161"/>
      <c r="H14" s="161"/>
      <c r="I14" s="161"/>
      <c r="J14" s="83"/>
      <c r="K14" s="65"/>
    </row>
    <row r="15" spans="1:16" s="61" customFormat="1">
      <c r="B15" s="161" t="s">
        <v>113</v>
      </c>
      <c r="C15" s="161"/>
      <c r="D15" s="161"/>
      <c r="E15" s="161"/>
      <c r="F15" s="161"/>
      <c r="G15" s="161"/>
      <c r="H15" s="161"/>
      <c r="I15" s="161"/>
      <c r="J15" s="83"/>
      <c r="K15" s="65"/>
    </row>
    <row r="16" spans="1:16" s="61" customFormat="1">
      <c r="B16" s="161" t="s">
        <v>114</v>
      </c>
      <c r="C16" s="161"/>
      <c r="D16" s="161"/>
      <c r="E16" s="161"/>
      <c r="F16" s="161"/>
      <c r="G16" s="161"/>
      <c r="H16" s="161"/>
      <c r="I16" s="161"/>
      <c r="J16" s="83"/>
      <c r="K16" s="65"/>
    </row>
    <row r="17" spans="2:13" s="61" customFormat="1">
      <c r="B17" s="83" t="s">
        <v>115</v>
      </c>
      <c r="C17" s="83"/>
      <c r="D17" s="83"/>
      <c r="E17" s="83"/>
      <c r="F17" s="83"/>
      <c r="G17" s="83"/>
      <c r="H17" s="83"/>
      <c r="I17" s="83"/>
      <c r="J17" s="83"/>
      <c r="K17" s="65"/>
    </row>
    <row r="18" spans="2:13" s="61" customFormat="1">
      <c r="B18" s="162" t="s">
        <v>116</v>
      </c>
      <c r="C18" s="162"/>
      <c r="D18" s="162"/>
      <c r="E18" s="162"/>
      <c r="F18" s="162"/>
      <c r="G18" s="162"/>
      <c r="H18" s="162"/>
      <c r="I18" s="162"/>
      <c r="J18" s="82"/>
      <c r="K18" s="65"/>
    </row>
    <row r="19" spans="2:13" s="61" customFormat="1">
      <c r="B19" s="162" t="s">
        <v>117</v>
      </c>
      <c r="C19" s="162"/>
      <c r="D19" s="162"/>
      <c r="E19" s="162"/>
      <c r="F19" s="162"/>
      <c r="G19" s="162"/>
      <c r="H19" s="162"/>
      <c r="I19" s="162"/>
      <c r="J19" s="82"/>
      <c r="K19" s="65"/>
    </row>
    <row r="20" spans="2:13">
      <c r="B20" s="160" t="s">
        <v>73</v>
      </c>
      <c r="C20" s="160"/>
      <c r="D20" s="160"/>
      <c r="E20" s="160"/>
      <c r="F20" s="160"/>
      <c r="G20" s="160"/>
      <c r="H20" s="160"/>
      <c r="I20" s="160"/>
      <c r="J20" s="160"/>
      <c r="K20" s="160"/>
      <c r="L20" s="160"/>
      <c r="M20" s="160"/>
    </row>
    <row r="21" spans="2:13"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2:13">
      <c r="B22" s="60"/>
      <c r="C22" s="66"/>
      <c r="D22" s="60"/>
      <c r="E22" s="60"/>
      <c r="F22" s="60"/>
      <c r="G22" s="60"/>
      <c r="H22" s="60"/>
      <c r="I22" s="60"/>
      <c r="J22" s="60"/>
      <c r="K22" s="60"/>
    </row>
    <row r="23" spans="2:13">
      <c r="B23" s="60"/>
      <c r="C23" s="60"/>
      <c r="D23" s="60"/>
      <c r="E23" s="60"/>
      <c r="F23" s="60"/>
      <c r="G23" s="60"/>
      <c r="H23" s="60"/>
      <c r="I23" s="60"/>
      <c r="J23" s="60"/>
      <c r="K23" s="60"/>
    </row>
    <row r="26" spans="2:13" s="68" customFormat="1">
      <c r="B26" s="67"/>
      <c r="G26" s="69"/>
      <c r="H26" s="69"/>
      <c r="I26" s="67"/>
      <c r="J26" s="67"/>
      <c r="K26" s="67"/>
    </row>
    <row r="27" spans="2:13" s="68" customFormat="1">
      <c r="B27" s="67"/>
      <c r="G27" s="69"/>
      <c r="H27" s="69"/>
      <c r="I27" s="67"/>
      <c r="J27" s="67"/>
      <c r="K27" s="67"/>
    </row>
    <row r="28" spans="2:13" s="68" customFormat="1">
      <c r="B28" s="67"/>
      <c r="G28" s="69"/>
      <c r="H28" s="69"/>
      <c r="I28" s="67"/>
      <c r="J28" s="67"/>
      <c r="K28" s="67"/>
    </row>
    <row r="29" spans="2:13" s="68" customFormat="1">
      <c r="B29" s="67"/>
      <c r="G29" s="69"/>
      <c r="H29" s="69"/>
      <c r="I29" s="67"/>
      <c r="J29" s="67"/>
      <c r="K29" s="67"/>
    </row>
    <row r="30" spans="2:13" s="68" customFormat="1">
      <c r="B30" s="67"/>
      <c r="G30" s="69"/>
      <c r="H30" s="69"/>
      <c r="I30" s="67"/>
      <c r="J30" s="67"/>
      <c r="K30" s="67"/>
    </row>
    <row r="31" spans="2:13" s="68" customFormat="1">
      <c r="B31" s="67"/>
      <c r="G31" s="69"/>
      <c r="H31" s="69"/>
      <c r="I31" s="67"/>
      <c r="J31" s="67"/>
      <c r="K31" s="67"/>
    </row>
    <row r="32" spans="2:13" s="68" customFormat="1">
      <c r="B32" s="67"/>
      <c r="G32" s="69"/>
      <c r="H32" s="69"/>
      <c r="I32" s="67"/>
      <c r="J32" s="67"/>
      <c r="K32" s="67"/>
    </row>
    <row r="33" spans="2:11" s="68" customFormat="1">
      <c r="B33" s="67"/>
      <c r="G33" s="69"/>
      <c r="H33" s="69"/>
      <c r="I33" s="67"/>
      <c r="J33" s="67"/>
      <c r="K33" s="67"/>
    </row>
    <row r="34" spans="2:11" s="68" customFormat="1">
      <c r="B34" s="67"/>
      <c r="G34" s="69"/>
      <c r="H34" s="69"/>
      <c r="I34" s="67"/>
      <c r="J34" s="67"/>
      <c r="K34" s="67"/>
    </row>
    <row r="35" spans="2:11" s="68" customFormat="1">
      <c r="B35" s="67"/>
      <c r="G35" s="69"/>
      <c r="H35" s="69"/>
      <c r="I35" s="67"/>
      <c r="J35" s="67"/>
      <c r="K35" s="67"/>
    </row>
    <row r="36" spans="2:11" s="68" customFormat="1">
      <c r="B36" s="67"/>
      <c r="G36" s="69"/>
      <c r="H36" s="69"/>
      <c r="I36" s="67"/>
      <c r="J36" s="67"/>
      <c r="K36" s="67"/>
    </row>
    <row r="37" spans="2:11" s="68" customFormat="1">
      <c r="B37" s="67"/>
      <c r="G37" s="69"/>
      <c r="H37" s="69"/>
      <c r="I37" s="67"/>
      <c r="J37" s="67"/>
      <c r="K37" s="67"/>
    </row>
    <row r="38" spans="2:11" s="68" customFormat="1">
      <c r="B38" s="67"/>
      <c r="G38" s="69"/>
      <c r="H38" s="69"/>
      <c r="I38" s="67"/>
      <c r="J38" s="67"/>
      <c r="K38" s="67"/>
    </row>
    <row r="39" spans="2:11" s="68" customFormat="1">
      <c r="B39" s="67"/>
      <c r="G39" s="69"/>
      <c r="H39" s="69"/>
      <c r="I39" s="67"/>
      <c r="J39" s="67"/>
      <c r="K39" s="67"/>
    </row>
    <row r="40" spans="2:11" s="68" customFormat="1">
      <c r="B40" s="67"/>
      <c r="G40" s="69"/>
      <c r="H40" s="69"/>
      <c r="I40" s="67"/>
      <c r="J40" s="67"/>
      <c r="K40" s="67"/>
    </row>
    <row r="41" spans="2:11" s="68" customFormat="1">
      <c r="B41" s="67"/>
      <c r="G41" s="69"/>
      <c r="H41" s="69"/>
      <c r="I41" s="67"/>
      <c r="J41" s="67"/>
      <c r="K41" s="67"/>
    </row>
    <row r="42" spans="2:11" s="68" customFormat="1">
      <c r="B42" s="67"/>
      <c r="G42" s="69"/>
      <c r="H42" s="69"/>
      <c r="I42" s="67"/>
      <c r="J42" s="67"/>
      <c r="K42" s="67"/>
    </row>
    <row r="43" spans="2:11" s="68" customFormat="1">
      <c r="B43" s="67"/>
      <c r="G43" s="69"/>
      <c r="H43" s="69"/>
      <c r="I43" s="67"/>
      <c r="J43" s="67"/>
      <c r="K43" s="67"/>
    </row>
    <row r="44" spans="2:11" s="68" customFormat="1">
      <c r="B44" s="67"/>
      <c r="G44" s="69"/>
      <c r="H44" s="69"/>
      <c r="I44" s="67"/>
      <c r="J44" s="67"/>
      <c r="K44" s="67"/>
    </row>
    <row r="45" spans="2:11" s="68" customFormat="1">
      <c r="B45" s="67"/>
      <c r="G45" s="69"/>
      <c r="H45" s="69"/>
      <c r="I45" s="67"/>
      <c r="J45" s="67"/>
      <c r="K45" s="67"/>
    </row>
    <row r="46" spans="2:11" s="68" customFormat="1">
      <c r="B46" s="67"/>
      <c r="G46" s="69"/>
      <c r="H46" s="69"/>
      <c r="I46" s="67"/>
      <c r="J46" s="67"/>
      <c r="K46" s="67"/>
    </row>
    <row r="47" spans="2:11" s="68" customFormat="1">
      <c r="B47" s="67"/>
      <c r="G47" s="69"/>
      <c r="H47" s="69"/>
      <c r="I47" s="67"/>
      <c r="J47" s="67"/>
      <c r="K47" s="67"/>
    </row>
    <row r="48" spans="2:11" s="68" customFormat="1">
      <c r="B48" s="67"/>
      <c r="G48" s="69"/>
      <c r="H48" s="69"/>
      <c r="I48" s="67"/>
      <c r="J48" s="67"/>
      <c r="K48" s="67"/>
    </row>
    <row r="49" spans="2:11" s="68" customFormat="1">
      <c r="B49" s="67"/>
      <c r="G49" s="69"/>
      <c r="H49" s="69"/>
      <c r="I49" s="67"/>
      <c r="J49" s="67"/>
      <c r="K49" s="67"/>
    </row>
    <row r="50" spans="2:11" s="68" customFormat="1">
      <c r="B50" s="67"/>
      <c r="G50" s="69"/>
      <c r="H50" s="69"/>
      <c r="I50" s="67"/>
      <c r="J50" s="67"/>
      <c r="K50" s="67"/>
    </row>
    <row r="51" spans="2:11" s="68" customFormat="1">
      <c r="B51" s="67"/>
      <c r="G51" s="69"/>
      <c r="H51" s="69"/>
      <c r="I51" s="67"/>
      <c r="J51" s="67"/>
      <c r="K51" s="67"/>
    </row>
    <row r="52" spans="2:11" s="68" customFormat="1">
      <c r="B52" s="67"/>
      <c r="G52" s="69"/>
      <c r="H52" s="69"/>
      <c r="I52" s="67"/>
      <c r="J52" s="67"/>
      <c r="K52" s="67"/>
    </row>
    <row r="53" spans="2:11" s="68" customFormat="1">
      <c r="B53" s="67"/>
      <c r="G53" s="69"/>
      <c r="H53" s="69"/>
      <c r="I53" s="67"/>
      <c r="J53" s="67"/>
      <c r="K53" s="67"/>
    </row>
    <row r="54" spans="2:11" s="68" customFormat="1">
      <c r="B54" s="67"/>
      <c r="G54" s="69"/>
      <c r="H54" s="69"/>
      <c r="I54" s="67"/>
      <c r="J54" s="67"/>
      <c r="K54" s="67"/>
    </row>
    <row r="55" spans="2:11" s="68" customFormat="1">
      <c r="B55" s="67"/>
      <c r="G55" s="69"/>
      <c r="H55" s="69"/>
      <c r="I55" s="67"/>
      <c r="J55" s="67"/>
      <c r="K55" s="67"/>
    </row>
    <row r="56" spans="2:11" s="68" customFormat="1">
      <c r="B56" s="67"/>
      <c r="G56" s="69"/>
      <c r="H56" s="69"/>
      <c r="I56" s="67"/>
      <c r="J56" s="67"/>
      <c r="K56" s="67"/>
    </row>
    <row r="57" spans="2:11" s="68" customFormat="1">
      <c r="B57" s="67"/>
      <c r="G57" s="69"/>
      <c r="H57" s="69"/>
      <c r="I57" s="67"/>
      <c r="J57" s="67"/>
      <c r="K57" s="67"/>
    </row>
    <row r="58" spans="2:11" s="68" customFormat="1">
      <c r="B58" s="67"/>
      <c r="G58" s="69"/>
      <c r="H58" s="69"/>
      <c r="I58" s="67"/>
      <c r="J58" s="67"/>
      <c r="K58" s="67"/>
    </row>
    <row r="59" spans="2:11" s="68" customFormat="1">
      <c r="B59" s="67"/>
      <c r="G59" s="69"/>
      <c r="H59" s="69"/>
      <c r="I59" s="67"/>
      <c r="J59" s="67"/>
      <c r="K59" s="67"/>
    </row>
    <row r="60" spans="2:11" s="68" customFormat="1">
      <c r="B60" s="67"/>
      <c r="G60" s="69"/>
      <c r="H60" s="69"/>
      <c r="I60" s="67"/>
      <c r="J60" s="67"/>
      <c r="K60" s="67"/>
    </row>
    <row r="61" spans="2:11" s="68" customFormat="1">
      <c r="B61" s="67"/>
      <c r="G61" s="69"/>
      <c r="H61" s="69"/>
      <c r="I61" s="67"/>
      <c r="J61" s="67"/>
      <c r="K61" s="67"/>
    </row>
    <row r="62" spans="2:11" s="68" customFormat="1">
      <c r="B62" s="67"/>
      <c r="G62" s="69"/>
      <c r="H62" s="69"/>
      <c r="I62" s="67"/>
      <c r="J62" s="67"/>
      <c r="K62" s="67"/>
    </row>
  </sheetData>
  <protectedRanges>
    <protectedRange sqref="B20:K65534 K15:K19" name="Диапазон1"/>
    <protectedRange sqref="B11:G12 M10:M11" name="Диапазон1_1"/>
    <protectedRange sqref="B13:G13" name="Диапазон1_3"/>
    <protectedRange sqref="B14 B15:J19" name="Диапазон1_2"/>
    <protectedRange sqref="H12:L12" name="Диапазон1_3_1"/>
    <protectedRange sqref="H13:K13" name="Диапазон1_3_2"/>
  </protectedRanges>
  <mergeCells count="11">
    <mergeCell ref="B20:M20"/>
    <mergeCell ref="B19:I19"/>
    <mergeCell ref="B18:I18"/>
    <mergeCell ref="B16:I16"/>
    <mergeCell ref="B15:I15"/>
    <mergeCell ref="B14:I14"/>
    <mergeCell ref="B12:G12"/>
    <mergeCell ref="L2:M2"/>
    <mergeCell ref="B5:M5"/>
    <mergeCell ref="B10:G10"/>
    <mergeCell ref="B11:G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652C9-F75C-40EE-AEA4-B0AF36562E05}">
  <dimension ref="A1:M58"/>
  <sheetViews>
    <sheetView workbookViewId="0">
      <selection activeCell="B12" sqref="B12:F12"/>
    </sheetView>
  </sheetViews>
  <sheetFormatPr defaultRowHeight="12.75"/>
  <cols>
    <col min="1" max="1" width="3.28515625" style="42" customWidth="1"/>
    <col min="2" max="2" width="4.85546875" style="41" customWidth="1"/>
    <col min="3" max="3" width="25" style="42" customWidth="1"/>
    <col min="4" max="4" width="16.5703125" style="42" customWidth="1"/>
    <col min="5" max="5" width="12.85546875" style="42" bestFit="1" customWidth="1"/>
    <col min="6" max="6" width="16.5703125" style="42" customWidth="1"/>
    <col min="7" max="7" width="23.42578125" style="43" customWidth="1"/>
    <col min="8" max="8" width="20.85546875" style="41" customWidth="1"/>
    <col min="9" max="9" width="18" style="41" customWidth="1"/>
    <col min="10" max="10" width="26.42578125" style="42" customWidth="1"/>
    <col min="11" max="16384" width="9.140625" style="42"/>
  </cols>
  <sheetData>
    <row r="1" spans="1:13">
      <c r="A1" s="42" t="s">
        <v>17</v>
      </c>
    </row>
    <row r="2" spans="1:13" ht="19.5" customHeight="1">
      <c r="I2" s="152" t="s">
        <v>129</v>
      </c>
      <c r="J2" s="152"/>
    </row>
    <row r="3" spans="1:13" ht="15" customHeight="1">
      <c r="J3" s="44"/>
    </row>
    <row r="4" spans="1:13" ht="15" customHeight="1">
      <c r="I4" s="103" t="s">
        <v>19</v>
      </c>
      <c r="J4" s="32"/>
    </row>
    <row r="5" spans="1:13" s="45" customFormat="1" ht="49.5" customHeight="1">
      <c r="B5" s="153" t="s">
        <v>121</v>
      </c>
      <c r="C5" s="153"/>
      <c r="D5" s="153"/>
      <c r="E5" s="153"/>
      <c r="F5" s="153"/>
      <c r="G5" s="153"/>
      <c r="H5" s="153"/>
      <c r="I5" s="153"/>
      <c r="J5" s="153"/>
    </row>
    <row r="6" spans="1:13" s="45" customFormat="1" ht="15.75" customHeight="1">
      <c r="B6" s="46"/>
      <c r="C6" s="85"/>
      <c r="D6" s="85"/>
      <c r="E6" s="85"/>
      <c r="F6" s="70">
        <f>list01!N6</f>
        <v>0</v>
      </c>
      <c r="G6" s="47" t="s">
        <v>49</v>
      </c>
      <c r="H6" s="70">
        <f>list01!H6</f>
        <v>0</v>
      </c>
      <c r="I6" s="48" t="s">
        <v>131</v>
      </c>
      <c r="J6" s="49"/>
      <c r="K6" s="85"/>
      <c r="L6" s="85"/>
      <c r="M6" s="50"/>
    </row>
    <row r="7" spans="1:13" s="45" customFormat="1" ht="15.75" customHeight="1">
      <c r="B7" s="46"/>
      <c r="C7" s="85"/>
      <c r="D7" s="85"/>
      <c r="E7" s="85"/>
      <c r="F7" s="85"/>
      <c r="G7" s="52"/>
      <c r="H7" s="49"/>
      <c r="I7" s="85"/>
      <c r="J7" s="85"/>
    </row>
    <row r="8" spans="1:13" s="55" customFormat="1" ht="106.5" customHeight="1">
      <c r="B8" s="53" t="s">
        <v>50</v>
      </c>
      <c r="C8" s="53" t="s">
        <v>125</v>
      </c>
      <c r="D8" s="53" t="s">
        <v>51</v>
      </c>
      <c r="E8" s="53" t="s">
        <v>122</v>
      </c>
      <c r="F8" s="53" t="s">
        <v>123</v>
      </c>
      <c r="G8" s="54" t="s">
        <v>127</v>
      </c>
      <c r="H8" s="54" t="s">
        <v>74</v>
      </c>
      <c r="I8" s="54" t="s">
        <v>124</v>
      </c>
      <c r="J8" s="53" t="s">
        <v>128</v>
      </c>
    </row>
    <row r="9" spans="1:13" s="55" customFormat="1">
      <c r="B9" s="100" t="s">
        <v>126</v>
      </c>
      <c r="C9" s="101">
        <v>1</v>
      </c>
      <c r="D9" s="101">
        <v>2</v>
      </c>
      <c r="E9" s="101">
        <v>3</v>
      </c>
      <c r="F9" s="101">
        <v>4</v>
      </c>
      <c r="G9" s="87">
        <v>5</v>
      </c>
      <c r="H9" s="54">
        <v>6</v>
      </c>
      <c r="I9" s="54">
        <v>7</v>
      </c>
      <c r="J9" s="53">
        <v>8</v>
      </c>
    </row>
    <row r="10" spans="1:13" s="55" customFormat="1" ht="12.75" customHeight="1">
      <c r="B10" s="155" t="s">
        <v>58</v>
      </c>
      <c r="C10" s="156"/>
      <c r="D10" s="156"/>
      <c r="E10" s="156"/>
      <c r="F10" s="156"/>
      <c r="G10" s="86" t="s">
        <v>16</v>
      </c>
      <c r="H10" s="108"/>
      <c r="I10" s="107"/>
      <c r="J10" s="53" t="s">
        <v>16</v>
      </c>
    </row>
    <row r="11" spans="1:13" s="55" customFormat="1" ht="12.75" customHeight="1">
      <c r="B11" s="163" t="s">
        <v>132</v>
      </c>
      <c r="C11" s="164"/>
      <c r="D11" s="164"/>
      <c r="E11" s="164"/>
      <c r="F11" s="164"/>
      <c r="G11" s="107"/>
      <c r="H11" s="107"/>
      <c r="I11" s="107"/>
      <c r="J11" s="107"/>
    </row>
    <row r="12" spans="1:13" s="61" customFormat="1">
      <c r="B12" s="158" t="s">
        <v>60</v>
      </c>
      <c r="C12" s="159"/>
      <c r="D12" s="159"/>
      <c r="E12" s="159"/>
      <c r="F12" s="159"/>
      <c r="G12" s="86" t="s">
        <v>16</v>
      </c>
      <c r="H12" s="78">
        <f>IF(ROUND(H10+H11,2)-ROUND(H13,2)=0,H10+H11,"Ошибка")</f>
        <v>0</v>
      </c>
      <c r="I12" s="78">
        <f>SUM(I13:I16)</f>
        <v>0</v>
      </c>
      <c r="J12" s="86" t="s">
        <v>16</v>
      </c>
    </row>
    <row r="13" spans="1:13" s="104" customFormat="1" ht="18" customHeight="1">
      <c r="E13" s="105"/>
      <c r="F13" s="105"/>
      <c r="G13" s="106"/>
      <c r="H13" s="99">
        <f>list01!M28+list01!M47</f>
        <v>0</v>
      </c>
      <c r="I13" s="106"/>
      <c r="J13" s="106"/>
    </row>
    <row r="14" spans="1:13" s="102" customFormat="1">
      <c r="B14" s="161" t="s">
        <v>133</v>
      </c>
      <c r="C14" s="161"/>
      <c r="D14" s="161"/>
      <c r="E14" s="161"/>
      <c r="F14" s="161"/>
      <c r="G14" s="161"/>
      <c r="H14" s="161"/>
      <c r="I14" s="161"/>
      <c r="J14" s="88"/>
      <c r="K14" s="65"/>
      <c r="L14" s="61"/>
      <c r="M14" s="61"/>
    </row>
    <row r="15" spans="1:13" s="102" customFormat="1">
      <c r="B15" s="161" t="s">
        <v>130</v>
      </c>
      <c r="C15" s="161"/>
      <c r="D15" s="161"/>
      <c r="E15" s="161"/>
      <c r="F15" s="161"/>
      <c r="G15" s="161"/>
      <c r="H15" s="161"/>
      <c r="I15" s="161"/>
      <c r="J15" s="88"/>
      <c r="K15" s="65"/>
      <c r="L15" s="61"/>
      <c r="M15" s="61"/>
    </row>
    <row r="16" spans="1:13" s="102" customFormat="1">
      <c r="B16" s="160" t="s">
        <v>73</v>
      </c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</row>
    <row r="17" spans="2:9" s="102" customFormat="1"/>
    <row r="18" spans="2:9" s="102" customFormat="1"/>
    <row r="19" spans="2:9" s="102" customFormat="1"/>
    <row r="20" spans="2:9" s="102" customFormat="1"/>
    <row r="21" spans="2:9" s="102" customFormat="1"/>
    <row r="22" spans="2:9" s="102" customFormat="1"/>
    <row r="23" spans="2:9" s="102" customFormat="1"/>
    <row r="24" spans="2:9" s="102" customFormat="1"/>
    <row r="25" spans="2:9" s="102" customFormat="1"/>
    <row r="26" spans="2:9" s="68" customFormat="1">
      <c r="B26" s="67"/>
      <c r="G26" s="69"/>
      <c r="H26" s="67"/>
      <c r="I26" s="67"/>
    </row>
    <row r="27" spans="2:9" s="68" customFormat="1">
      <c r="B27" s="67"/>
      <c r="G27" s="69"/>
      <c r="H27" s="67"/>
      <c r="I27" s="67"/>
    </row>
    <row r="28" spans="2:9" s="68" customFormat="1">
      <c r="B28" s="67"/>
      <c r="G28" s="69"/>
      <c r="H28" s="67"/>
      <c r="I28" s="67"/>
    </row>
    <row r="29" spans="2:9" s="68" customFormat="1">
      <c r="B29" s="67"/>
      <c r="G29" s="69"/>
      <c r="H29" s="67"/>
      <c r="I29" s="67"/>
    </row>
    <row r="30" spans="2:9" s="68" customFormat="1">
      <c r="B30" s="67"/>
      <c r="G30" s="69"/>
      <c r="H30" s="67"/>
      <c r="I30" s="67"/>
    </row>
    <row r="31" spans="2:9" s="68" customFormat="1">
      <c r="B31" s="67"/>
      <c r="G31" s="69"/>
      <c r="H31" s="67"/>
      <c r="I31" s="67"/>
    </row>
    <row r="32" spans="2:9" s="68" customFormat="1">
      <c r="B32" s="67"/>
      <c r="G32" s="69"/>
      <c r="H32" s="67"/>
      <c r="I32" s="67"/>
    </row>
    <row r="33" spans="2:9" s="68" customFormat="1">
      <c r="B33" s="67"/>
      <c r="G33" s="69"/>
      <c r="H33" s="67"/>
      <c r="I33" s="67"/>
    </row>
    <row r="34" spans="2:9" s="68" customFormat="1">
      <c r="B34" s="67"/>
      <c r="G34" s="69"/>
      <c r="H34" s="67"/>
      <c r="I34" s="67"/>
    </row>
    <row r="35" spans="2:9" s="68" customFormat="1">
      <c r="B35" s="67"/>
      <c r="G35" s="69"/>
      <c r="H35" s="67"/>
      <c r="I35" s="67"/>
    </row>
    <row r="36" spans="2:9" s="68" customFormat="1">
      <c r="B36" s="67"/>
      <c r="G36" s="69"/>
      <c r="H36" s="67"/>
      <c r="I36" s="67"/>
    </row>
    <row r="37" spans="2:9" s="68" customFormat="1">
      <c r="B37" s="67"/>
      <c r="G37" s="69"/>
      <c r="H37" s="67"/>
      <c r="I37" s="67"/>
    </row>
    <row r="38" spans="2:9" s="68" customFormat="1">
      <c r="B38" s="67"/>
      <c r="G38" s="69"/>
      <c r="H38" s="67"/>
      <c r="I38" s="67"/>
    </row>
    <row r="39" spans="2:9" s="68" customFormat="1">
      <c r="B39" s="67"/>
      <c r="G39" s="69"/>
      <c r="H39" s="67"/>
      <c r="I39" s="67"/>
    </row>
    <row r="40" spans="2:9" s="68" customFormat="1">
      <c r="B40" s="67"/>
      <c r="G40" s="69"/>
      <c r="H40" s="67"/>
      <c r="I40" s="67"/>
    </row>
    <row r="41" spans="2:9" s="68" customFormat="1">
      <c r="B41" s="67"/>
      <c r="G41" s="69"/>
      <c r="H41" s="67"/>
      <c r="I41" s="67"/>
    </row>
    <row r="42" spans="2:9" s="68" customFormat="1">
      <c r="B42" s="67"/>
      <c r="G42" s="69"/>
      <c r="H42" s="67"/>
      <c r="I42" s="67"/>
    </row>
    <row r="43" spans="2:9" s="68" customFormat="1">
      <c r="B43" s="67"/>
      <c r="G43" s="69"/>
      <c r="H43" s="67"/>
      <c r="I43" s="67"/>
    </row>
    <row r="44" spans="2:9" s="68" customFormat="1">
      <c r="B44" s="67"/>
      <c r="G44" s="69"/>
      <c r="H44" s="67"/>
      <c r="I44" s="67"/>
    </row>
    <row r="45" spans="2:9" s="68" customFormat="1">
      <c r="B45" s="67"/>
      <c r="G45" s="69"/>
      <c r="H45" s="67"/>
      <c r="I45" s="67"/>
    </row>
    <row r="46" spans="2:9" s="68" customFormat="1">
      <c r="B46" s="67"/>
      <c r="G46" s="69"/>
      <c r="H46" s="67"/>
      <c r="I46" s="67"/>
    </row>
    <row r="47" spans="2:9" s="68" customFormat="1">
      <c r="B47" s="67"/>
      <c r="G47" s="69"/>
      <c r="H47" s="67"/>
      <c r="I47" s="67"/>
    </row>
    <row r="48" spans="2:9" s="68" customFormat="1">
      <c r="B48" s="67"/>
      <c r="G48" s="69"/>
      <c r="H48" s="67"/>
      <c r="I48" s="67"/>
    </row>
    <row r="49" spans="2:9" s="68" customFormat="1">
      <c r="B49" s="67"/>
      <c r="G49" s="69"/>
      <c r="H49" s="67"/>
      <c r="I49" s="67"/>
    </row>
    <row r="50" spans="2:9" s="68" customFormat="1">
      <c r="B50" s="67"/>
      <c r="G50" s="69"/>
      <c r="H50" s="67"/>
      <c r="I50" s="67"/>
    </row>
    <row r="51" spans="2:9" s="68" customFormat="1">
      <c r="B51" s="67"/>
      <c r="G51" s="69"/>
      <c r="H51" s="67"/>
      <c r="I51" s="67"/>
    </row>
    <row r="52" spans="2:9" s="68" customFormat="1">
      <c r="B52" s="67"/>
      <c r="G52" s="69"/>
      <c r="H52" s="67"/>
      <c r="I52" s="67"/>
    </row>
    <row r="53" spans="2:9" s="68" customFormat="1">
      <c r="B53" s="67"/>
      <c r="G53" s="69"/>
      <c r="H53" s="67"/>
      <c r="I53" s="67"/>
    </row>
    <row r="54" spans="2:9" s="68" customFormat="1">
      <c r="B54" s="67"/>
      <c r="G54" s="69"/>
      <c r="H54" s="67"/>
      <c r="I54" s="67"/>
    </row>
    <row r="55" spans="2:9" s="68" customFormat="1">
      <c r="B55" s="67"/>
      <c r="G55" s="69"/>
      <c r="H55" s="67"/>
      <c r="I55" s="67"/>
    </row>
    <row r="56" spans="2:9" s="68" customFormat="1">
      <c r="B56" s="67"/>
      <c r="G56" s="69"/>
      <c r="H56" s="67"/>
      <c r="I56" s="67"/>
    </row>
    <row r="57" spans="2:9" s="68" customFormat="1">
      <c r="B57" s="67"/>
      <c r="G57" s="69"/>
      <c r="H57" s="67"/>
      <c r="I57" s="67"/>
    </row>
    <row r="58" spans="2:9" s="68" customFormat="1">
      <c r="B58" s="67"/>
      <c r="G58" s="69"/>
      <c r="H58" s="67"/>
      <c r="I58" s="67"/>
    </row>
  </sheetData>
  <protectedRanges>
    <protectedRange sqref="B17:I65530" name="Диапазон1"/>
    <protectedRange sqref="B12:F12" name="Диапазон1_1"/>
    <protectedRange sqref="B13:F13" name="Диапазон1_3"/>
    <protectedRange sqref="G13:I13" name="Диапазон1_3_2"/>
    <protectedRange sqref="B11:F11" name="Диапазон1_1_2"/>
    <protectedRange sqref="B16:K16 K15" name="Диапазон1_4"/>
    <protectedRange sqref="B14 B15:J15" name="Диапазон1_2_1"/>
    <protectedRange sqref="H12" name="Диапазон1_3_1_1"/>
  </protectedRanges>
  <mergeCells count="8">
    <mergeCell ref="B16:M16"/>
    <mergeCell ref="I2:J2"/>
    <mergeCell ref="B14:I14"/>
    <mergeCell ref="B15:I15"/>
    <mergeCell ref="B5:J5"/>
    <mergeCell ref="B12:F12"/>
    <mergeCell ref="B10:F10"/>
    <mergeCell ref="B11:F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list01</vt:lpstr>
      <vt:lpstr>list02</vt:lpstr>
      <vt:lpstr>list03</vt:lpstr>
      <vt:lpstr>list04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Leader</cp:lastModifiedBy>
  <dcterms:created xsi:type="dcterms:W3CDTF">2013-03-27T09:40:15Z</dcterms:created>
  <dcterms:modified xsi:type="dcterms:W3CDTF">2020-01-31T13:30:08Z</dcterms:modified>
</cp:coreProperties>
</file>